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 tabRatio="815"/>
  </bookViews>
  <sheets>
    <sheet name="คำชี้แจง" sheetId="9" r:id="rId1"/>
    <sheet name="ปก" sheetId="1" r:id="rId2"/>
    <sheet name="ข้อมูลส่วนบุคคลและสรุปภาะงาน" sheetId="2" r:id="rId3"/>
    <sheet name="งานสอน" sheetId="5" r:id="rId4"/>
    <sheet name="งานวิจัย" sheetId="4" r:id="rId5"/>
    <sheet name="งานวิชาการอื่นๆ" sheetId="3" r:id="rId6"/>
    <sheet name="งานบริการวิชาการ" sheetId="6" r:id="rId7"/>
    <sheet name="งานทำนุบำรุงศิลปวัฒนธรรม" sheetId="7" r:id="rId8"/>
    <sheet name="ภาระงานอื่นๆ" sheetId="8" r:id="rId9"/>
  </sheets>
  <definedNames>
    <definedName name="_xlnm.Print_Area" localSheetId="2">ข้อมูลส่วนบุคคลและสรุปภาะงาน!$A$1:$J$63</definedName>
    <definedName name="_xlnm.Print_Area" localSheetId="0">คำชี้แจง!$A$1:$J$12</definedName>
    <definedName name="_xlnm.Print_Area" localSheetId="4">งานวิจัย!$A$1:$K$82</definedName>
    <definedName name="_xlnm.Print_Area" localSheetId="5">งานวิชาการอื่นๆ!$A$1:$K$41</definedName>
    <definedName name="_xlnm.Print_Area" localSheetId="3">งานสอน!$A$1:$K$203</definedName>
  </definedNames>
  <calcPr calcId="144525"/>
</workbook>
</file>

<file path=xl/calcChain.xml><?xml version="1.0" encoding="utf-8"?>
<calcChain xmlns="http://schemas.openxmlformats.org/spreadsheetml/2006/main">
  <c r="F58" i="2" l="1"/>
  <c r="I70" i="4" l="1"/>
  <c r="I13" i="5"/>
  <c r="F30" i="6"/>
  <c r="F14" i="6"/>
  <c r="L6" i="3"/>
  <c r="L7" i="3"/>
  <c r="L8" i="3"/>
  <c r="L9" i="3"/>
  <c r="L10" i="3"/>
  <c r="L11" i="3"/>
  <c r="L12" i="3"/>
  <c r="L13" i="3"/>
  <c r="L14" i="3"/>
  <c r="L15" i="3"/>
  <c r="L22" i="3"/>
  <c r="I16" i="3" l="1"/>
  <c r="L23" i="3"/>
  <c r="L24" i="3"/>
  <c r="L25" i="3"/>
  <c r="L26" i="3"/>
  <c r="L27" i="3"/>
  <c r="L28" i="3"/>
  <c r="L29" i="3"/>
  <c r="L30" i="3"/>
  <c r="L31" i="3"/>
  <c r="L39" i="4"/>
  <c r="L40" i="4"/>
  <c r="J48" i="4" s="1"/>
  <c r="L41" i="4"/>
  <c r="L42" i="4"/>
  <c r="L43" i="4"/>
  <c r="L44" i="4"/>
  <c r="L45" i="4"/>
  <c r="L46" i="4"/>
  <c r="L47" i="4"/>
  <c r="L38" i="4"/>
  <c r="L24" i="4"/>
  <c r="L25" i="4"/>
  <c r="L26" i="4"/>
  <c r="J33" i="4" s="1"/>
  <c r="L27" i="4"/>
  <c r="L28" i="4"/>
  <c r="L29" i="4"/>
  <c r="L30" i="4"/>
  <c r="L31" i="4"/>
  <c r="L32" i="4"/>
  <c r="L23" i="4"/>
  <c r="L7" i="4"/>
  <c r="L8" i="4"/>
  <c r="L9" i="4"/>
  <c r="L10" i="4"/>
  <c r="L11" i="4"/>
  <c r="L12" i="4"/>
  <c r="L13" i="4"/>
  <c r="L14" i="4"/>
  <c r="L15" i="4"/>
  <c r="L6" i="4"/>
  <c r="G179" i="5"/>
  <c r="G180" i="5"/>
  <c r="G181" i="5"/>
  <c r="G182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59" i="5"/>
  <c r="J16" i="4" l="1"/>
  <c r="J32" i="3"/>
  <c r="I174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33" i="5"/>
  <c r="I153" i="5" l="1"/>
  <c r="F56" i="2"/>
  <c r="H45" i="5"/>
  <c r="H46" i="5"/>
  <c r="H47" i="5"/>
  <c r="H48" i="5"/>
  <c r="H44" i="5"/>
  <c r="C4" i="2"/>
  <c r="F3" i="2"/>
  <c r="C3" i="2"/>
  <c r="H49" i="5" l="1"/>
  <c r="I56" i="8"/>
  <c r="I75" i="8"/>
  <c r="I38" i="8"/>
  <c r="I20" i="8"/>
  <c r="G78" i="8" s="1"/>
  <c r="F55" i="2" s="1"/>
  <c r="H39" i="7"/>
  <c r="H19" i="7"/>
  <c r="F121" i="6"/>
  <c r="F106" i="6"/>
  <c r="F91" i="6"/>
  <c r="F76" i="6"/>
  <c r="F61" i="6"/>
  <c r="F45" i="6"/>
  <c r="E42" i="7" l="1"/>
  <c r="F54" i="2" s="1"/>
  <c r="D124" i="6"/>
  <c r="F53" i="2" s="1"/>
  <c r="F35" i="3"/>
  <c r="F194" i="5"/>
  <c r="I103" i="5"/>
  <c r="I102" i="5"/>
  <c r="I104" i="5"/>
  <c r="I36" i="5"/>
  <c r="K36" i="5" s="1"/>
  <c r="I35" i="5"/>
  <c r="K35" i="5" s="1"/>
  <c r="I34" i="5"/>
  <c r="K34" i="5" s="1"/>
  <c r="I33" i="5"/>
  <c r="K33" i="5" s="1"/>
  <c r="I32" i="5"/>
  <c r="K32" i="5" s="1"/>
  <c r="I23" i="5"/>
  <c r="K23" i="5" s="1"/>
  <c r="I22" i="5"/>
  <c r="K22" i="5" s="1"/>
  <c r="I21" i="5"/>
  <c r="K21" i="5" s="1"/>
  <c r="I25" i="5"/>
  <c r="K25" i="5" s="1"/>
  <c r="I24" i="5"/>
  <c r="K24" i="5" s="1"/>
  <c r="I12" i="5"/>
  <c r="J12" i="5" s="1"/>
  <c r="I11" i="5"/>
  <c r="J11" i="5" s="1"/>
  <c r="G51" i="4" l="1"/>
  <c r="F73" i="4" s="1"/>
  <c r="F51" i="2" s="1"/>
  <c r="G178" i="5"/>
  <c r="I101" i="5"/>
  <c r="I31" i="5"/>
  <c r="K31" i="5" s="1"/>
  <c r="I37" i="5"/>
  <c r="K37" i="5" s="1"/>
  <c r="I38" i="5"/>
  <c r="K38" i="5" s="1"/>
  <c r="I39" i="5"/>
  <c r="K39" i="5" s="1"/>
  <c r="I40" i="5"/>
  <c r="K40" i="5" s="1"/>
  <c r="F52" i="2"/>
  <c r="I105" i="5"/>
  <c r="I74" i="5"/>
  <c r="I75" i="5"/>
  <c r="I73" i="5"/>
  <c r="I19" i="5"/>
  <c r="K19" i="5" s="1"/>
  <c r="I20" i="5"/>
  <c r="K20" i="5" s="1"/>
  <c r="I26" i="5"/>
  <c r="K26" i="5" s="1"/>
  <c r="I27" i="5"/>
  <c r="K27" i="5" s="1"/>
  <c r="I18" i="5"/>
  <c r="K18" i="5" s="1"/>
  <c r="I6" i="5"/>
  <c r="J6" i="5" s="1"/>
  <c r="I7" i="5"/>
  <c r="J7" i="5" s="1"/>
  <c r="I8" i="5"/>
  <c r="J8" i="5" s="1"/>
  <c r="I9" i="5"/>
  <c r="J9" i="5" s="1"/>
  <c r="I10" i="5"/>
  <c r="J10" i="5" s="1"/>
  <c r="J13" i="5"/>
  <c r="I14" i="5"/>
  <c r="J14" i="5" s="1"/>
  <c r="I5" i="5"/>
  <c r="J5" i="5" s="1"/>
  <c r="G183" i="5" l="1"/>
  <c r="K41" i="5"/>
  <c r="J15" i="5"/>
  <c r="K28" i="5"/>
  <c r="I106" i="5"/>
  <c r="I76" i="5"/>
  <c r="F197" i="5" l="1"/>
  <c r="F50" i="2" s="1"/>
</calcChain>
</file>

<file path=xl/sharedStrings.xml><?xml version="1.0" encoding="utf-8"?>
<sst xmlns="http://schemas.openxmlformats.org/spreadsheetml/2006/main" count="894" uniqueCount="229">
  <si>
    <t>แบบรายงานภาระงาน</t>
  </si>
  <si>
    <t>มหาวิทยาลัยราชภัฏบ้านสมเด็จเจ้าพระยา</t>
  </si>
  <si>
    <t>ตามข้อบังคับมหาวิทยาลัยราชภัฏบ้านสมเด็จเจ้าพระยา ว่าด้วยการกำหนดภาระงาน</t>
  </si>
  <si>
    <t xml:space="preserve">ของผู้ดำรงตำแหน่งอาจารย์ ผู้ช่วยศาสตราจารย์ รองศาสตราจารย์ และศาสตราจารย์ </t>
  </si>
  <si>
    <t>พ.ศ.2559</t>
  </si>
  <si>
    <t>นามสกุล</t>
  </si>
  <si>
    <t>1.</t>
  </si>
  <si>
    <t>2.</t>
  </si>
  <si>
    <t>สังกัด</t>
  </si>
  <si>
    <t>3.</t>
  </si>
  <si>
    <t>ตำแหน่งทางวิชาการ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</si>
  <si>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</si>
  <si>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</si>
  <si>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</si>
  <si>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</si>
  <si>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>4.</t>
  </si>
  <si>
    <t>ผู้ดำรงตำแหน่งทางวิชาการ ประเภทผู้บริหาร</t>
  </si>
  <si>
    <t>อธิการบดี</t>
  </si>
  <si>
    <t>รองอธิการบดี</t>
  </si>
  <si>
    <t>คณบดี</t>
  </si>
  <si>
    <t>ผู้ช่วยอธิการบดี</t>
  </si>
  <si>
    <t>รองคณบดี</t>
  </si>
  <si>
    <t>รองหัวหน้าส่วนราชการหรือส่วนงานที่เรียกชื่ออย่างอื่นที่มีฐานะเทียบเท่าคณะ</t>
  </si>
  <si>
    <t>ผู้ดำรงตำแหน่งทางวิชาการ ประเภทผู้บริหารที่แต่งตั้งเป็นการภายใน</t>
  </si>
  <si>
    <t>ผู้ช่วยคณบดี</t>
  </si>
  <si>
    <t>ผู้ช่วยหัวหน้าส่วนราชการหรือส่วนงานที่เรียกชื่ออย่างอื่นที่มีฐานะเทียบเท่าคณะ</t>
  </si>
  <si>
    <t>หัวหน้าส่วนราชการหรือส่วนงานที่เรียกชื่ออย่างอื่นที่มีฐานะเทียบเท่าคณะ</t>
  </si>
  <si>
    <t>หัวหน้าภาควิชา</t>
  </si>
  <si>
    <t>ประธานสาขาวิชา</t>
  </si>
  <si>
    <t xml:space="preserve">ชื่อ </t>
  </si>
  <si>
    <t>กรรมการสภามหาวิทยาลัย</t>
  </si>
  <si>
    <t>กรรมการสภาวิชาการ</t>
  </si>
  <si>
    <t>ประธานสภาคณาจารย์และข้าราชการ</t>
  </si>
  <si>
    <t>กรรมการสภาคณาจารย์และข้าราชการ</t>
  </si>
  <si>
    <t>ผู้ช่วยเลขานุการสภามหาวิทยาลัย</t>
  </si>
  <si>
    <t>ผู้ช่วยเลขานุการสภาวิชาการ</t>
  </si>
  <si>
    <t xml:space="preserve">ภาระงานสอนขั้นต่ำ </t>
  </si>
  <si>
    <t>หน่วยชั่วโมงภาระงาน/สัปดาห์</t>
  </si>
  <si>
    <t>ไม่มีสัดส่วนภาระงานสอน</t>
  </si>
  <si>
    <t>ภาระงานบริหาร</t>
  </si>
  <si>
    <t>ผู้ดำรงตำแหน่งทางวิชาการ ประเภททั่วไป</t>
  </si>
  <si>
    <t>ภาระงาน</t>
  </si>
  <si>
    <t>ผู้ดำรงตำแหน่งทางวิชาการ ประเภทคณะกรรมการฯ(ใช้ภาระงานสอนร่วมกับผู้ดำรงตำแหน่งทางวิชาการ ประเภททั่วไป)</t>
  </si>
  <si>
    <t>หมายเหตุ</t>
  </si>
  <si>
    <t>ให้คิดภาระงานเพียง 1 ตำแหน่ง</t>
  </si>
  <si>
    <t>การสอน</t>
  </si>
  <si>
    <t>กรณีสอนเดี่ยว</t>
  </si>
  <si>
    <t>รหัสวิชา</t>
  </si>
  <si>
    <t>รายวิชา</t>
  </si>
  <si>
    <t>จำนวนชั่วโมงสอน</t>
  </si>
  <si>
    <t>ตัวคูณ</t>
  </si>
  <si>
    <t>ที่</t>
  </si>
  <si>
    <t>รวมจำนวนหน่วยชั่วโมงภาระงานต่อสัปดาห์</t>
  </si>
  <si>
    <t>จำนวนสัปดาห์ที่ปฏิบัติการสอน</t>
  </si>
  <si>
    <t>จำนวนผู้เรียน</t>
  </si>
  <si>
    <t>วิชาฝึกประสบการณ์วิชาชีพ หรือสหกิจศึกษา</t>
  </si>
  <si>
    <t>รวม</t>
  </si>
  <si>
    <t>จำนวนปัญหาพิเศษ/โครงงาน</t>
  </si>
  <si>
    <t>ชื่อหัวข้อปัญหาพิเศษ/โครงงาน</t>
  </si>
  <si>
    <t>5.</t>
  </si>
  <si>
    <t>6.</t>
  </si>
  <si>
    <t>7.</t>
  </si>
  <si>
    <t>8.</t>
  </si>
  <si>
    <t>9.</t>
  </si>
  <si>
    <t>10.</t>
  </si>
  <si>
    <t>จำนวนผลงานวิจัยในระดับปริญญาตรี</t>
  </si>
  <si>
    <t>ชื่อหัวข้องานวิจัยในระดับปริญญาตรี</t>
  </si>
  <si>
    <t>จำนวน</t>
  </si>
  <si>
    <t>ภาระงานสอน</t>
  </si>
  <si>
    <t>หน่วยชั่วโมงภาระงานต่อสัปดาห์</t>
  </si>
  <si>
    <t>ภาระงานวิจัย</t>
  </si>
  <si>
    <t>ภาระงานวิชาการอื่นๆ</t>
  </si>
  <si>
    <t>ภาระงานบริการวิชาการ</t>
  </si>
  <si>
    <t>ภาระงานทำนุบำรุงศิลปวัฒนธรรม</t>
  </si>
  <si>
    <t>ภาระงานอื่นๆ</t>
  </si>
  <si>
    <t>งานวิจัย</t>
  </si>
  <si>
    <t>ชื่องานวิจัย</t>
  </si>
  <si>
    <t>ผู้ร่วมวิจัย</t>
  </si>
  <si>
    <t>โปรดระบุเครื่องหมาย / ตามความเป็นจริง</t>
  </si>
  <si>
    <t>การเผยแพร่ผลงานวิจัย</t>
  </si>
  <si>
    <t>กรณีเผยแพร่เป็นบทความวิจัย</t>
  </si>
  <si>
    <t>แหล่งทุนภายในมหาวิทยาลัย</t>
  </si>
  <si>
    <t>แหล่งทุนภายนอกมหาวิทยาลัย</t>
  </si>
  <si>
    <t>ไม่ได้ขอรับทุนจากแหล่งทุนใดๆ</t>
  </si>
  <si>
    <t>ชื่อบทความวิจัย</t>
  </si>
  <si>
    <t>Corresponding</t>
  </si>
  <si>
    <t xml:space="preserve">First Author </t>
  </si>
  <si>
    <t xml:space="preserve">Co-Author </t>
  </si>
  <si>
    <t>ระดับชาติ</t>
  </si>
  <si>
    <t>ระดับนานาชาติ</t>
  </si>
  <si>
    <t>กรณีเผยแพร่เป็นเอกสารสืบเนื่องจากการประชุมทางวิชาการ</t>
  </si>
  <si>
    <t xml:space="preserve">ทั้งนี้ </t>
  </si>
  <si>
    <t>บทความ</t>
  </si>
  <si>
    <t xml:space="preserve">เป็นผู้นำเสนอบทความวิจัยในการประชุมทางวิชาการระดับชาติ </t>
  </si>
  <si>
    <t xml:space="preserve">เป็นผู้นำเสนอบทความวิจัยในการประชุมทางวิชาการระดับนานาชาติ </t>
  </si>
  <si>
    <t>ประเภทงานวิชาการ</t>
  </si>
  <si>
    <t>ตำรา</t>
  </si>
  <si>
    <t>หนังสือ</t>
  </si>
  <si>
    <t>งานรับใช้สังคม</t>
  </si>
  <si>
    <t>งานสร้างสรรค์</t>
  </si>
  <si>
    <t>ผลงานวิชาการอื่นๆ นอกเหนือจากงานสร้างสรรค์</t>
  </si>
  <si>
    <t>กรณีเป็นผู้สอนร่วม แต่แยกกันสอนในแต่ละสัปดาห์</t>
  </si>
  <si>
    <t>กรณีเป็นผู้สอนร่วมกันในทุกสัปดาห์</t>
  </si>
  <si>
    <t>จำนวนผู้สอน</t>
  </si>
  <si>
    <t>การทำหน้าที่เป็นอาจารย์ที่ปรึกษาผลงานวิจัยในระดับปริญญาตรี</t>
  </si>
  <si>
    <t>การทำหน้าที่เป็นอาจารย์ที่ปรึกษา หรือกรรมการสอบบัณฑิตนิพนธ์ในระดับปริญญาตรี</t>
  </si>
  <si>
    <t>ชื่อเรื่องบัณฑิตนิพนธ์</t>
  </si>
  <si>
    <t>ที่ปรึกษาหลัก</t>
  </si>
  <si>
    <t>ที่ปรึกษาร่วม</t>
  </si>
  <si>
    <t>กรรมการสอบ</t>
  </si>
  <si>
    <t>การทำหน้าที่เป็นคณะกรรมการที่ปรึกษา หรือกรรมการสอบผลงานวิจัยในระดับบัณฑิตศึกษาที่จัดการเรียนการสอนในภาคปกติ</t>
  </si>
  <si>
    <t>ชื่อเรื่องสารนิพนธ์/วิทยานิพนธ์/ดุษฎีนิพนธ์</t>
  </si>
  <si>
    <t>ปีการศึกษาของนิสิต</t>
  </si>
  <si>
    <t>การทำหน้าที่อาจารย์ที่ปรึกษา</t>
  </si>
  <si>
    <t>การทำหน้าที่เป็นอาจารย์ประจำหลักสูตร หรืออาจารย์ผู้รับผิดชอบหลักสูตร</t>
  </si>
  <si>
    <t>ชื่อหลักสูตรที่ทำหน้าที่เป็นอาจารย์ประจำหลักสูตรหรืออาจารย์ผู้รับผิดชอบหลักสูตร</t>
  </si>
  <si>
    <t>1. กรณีหลักสูตรตามเกณฑ์มาตรฐานหลักสูตร พ.ศ.2548</t>
  </si>
  <si>
    <t>2. กรณีหลักสูตรตามเกณฑ์มาตรฐานหลักสูตร พ.ศ.2558</t>
  </si>
  <si>
    <t>อาจารย์ประจำหลักสูตร เป็นได้มากกว่า 1 หลักสูตร</t>
  </si>
  <si>
    <t>อาจารย์ผู้รับผิดชอบหลักสูตรเป็นได้หลักสูตรเดียว</t>
  </si>
  <si>
    <t xml:space="preserve">  ผู้อำนวยการ/ ผู้ประสานงาน/หัวหน้าโครงการวิจัย</t>
  </si>
  <si>
    <t>การเป็นคณะกรรมการหรือคณะทำงานที่เกี่ยวข้องโดยตรงหรือสัมพันธ์กับงานวิจัย</t>
  </si>
  <si>
    <t>ชื่อคณะกรรมการหรือคณะทำงาน</t>
  </si>
  <si>
    <t xml:space="preserve">ในด้านต่างๆ ทั้งนี้ รวมถึงการวิจัยและพัฒนาร่วมกับภาคอุตสาหกรรม ภาคธุรกิจบริการ และชุมชนท้องถิ่น เพื่อแก้ปัญหาเชิงเทคนิคและวิศวกรรม การจัดการเทคโนโลยีและนวัตกรรม </t>
  </si>
  <si>
    <t>และศาสตราจารย์ ที่ใช้บังคับในปัจจุบัน</t>
  </si>
  <si>
    <r>
      <rPr>
        <sz val="16"/>
        <color theme="1"/>
        <rFont val="TH Sarabun New"/>
        <family val="2"/>
      </rPr>
      <t xml:space="preserve">1. </t>
    </r>
    <r>
      <rPr>
        <b/>
        <sz val="16"/>
        <color theme="1"/>
        <rFont val="TH Sarabun New"/>
        <family val="2"/>
      </rPr>
      <t xml:space="preserve">ภาระงานวิจัยและงานวิชาการอื่นๆ </t>
    </r>
    <r>
      <rPr>
        <sz val="16"/>
        <color theme="1"/>
        <rFont val="TH Sarabun New"/>
        <family val="2"/>
      </rPr>
      <t>หมายถึง งานศึกษาค้นคว้าอย่างมีระบบตามกระบวนการวิธีวิจัย เพื่อให้เกิดองค์ความรู้ใหม่หรือต่อยอดองค์ความรู้เดิมที่จะนำไปสู่การประยุกต์</t>
    </r>
  </si>
  <si>
    <t>2. กรณีมีลักษณะเป็นชุดโครงการ ให้นับโครงการย่อย 1 โครงการมีสถานะเทียบเท่าโครงการวิจัย 1 โครงการ</t>
  </si>
  <si>
    <t>3. การคิดภาระงานวิจัย ในข้อ 1. ให้คิดภาระงานวิจัยในช่วงระยะเวลาที่ได้รับทุนสนับสนุนการวิจัย หรือแผนการดำเนินโครงการวิจัยที่ผ่านความเห็นชอบจากคณะกรรมการที่เกี่ยวข้องแล้ว</t>
  </si>
  <si>
    <t>หรือดำเนินงานภายใต้การขยายเวลาที่ได้รับอนุมัติ</t>
  </si>
  <si>
    <t>2. การคิดภาระงานให้คิดภาระงานในช่วงระยะเวลาตามแผนการดำเนินงานที่ผ่านความเห็นชอบจากคณะกรรมการที่เกี่ยวข้องแล้ว</t>
  </si>
  <si>
    <t>การเป็นวิทยากรฝึกอบรมที่ได้รับอนุญาตหรือได้รับมอบหมายจากมหาวิทยาลัยให้แก่บุคคลภายนอก</t>
  </si>
  <si>
    <t>ชื่อหัวข้อการฝึกอบรม</t>
  </si>
  <si>
    <t>จำนวนชั่วโมงที่เป็นวิทยากรฝึกอบรมแก่บุคคลภายนอก</t>
  </si>
  <si>
    <t xml:space="preserve">การเป็นผู้ทรงคุณวุฒิพิจารณาบทความทางวิชาการ บทความวิจัย ข้อเสนอโครงการวิจัย รายงานผลการวิจัย </t>
  </si>
  <si>
    <t>ทั้งภายในและภายนอกมหาวิทยาลัย</t>
  </si>
  <si>
    <t xml:space="preserve">ชื่อเรื่องบทความทางวิชาการ บทความวิจัย ข้อเสนอโครงการวิจัย รายงานผลการวิจัย </t>
  </si>
  <si>
    <t>ที่เป็นผู้ทรงคุณวุฒิพิจารณา</t>
  </si>
  <si>
    <t>การเป็นผู้ทรงคุณวุฒิพิจารณาเอกสารที่เกี่ยวข้องกับการเสนอขอกำหนดตำแหน่งทางวิชาการ ตามประกาศ ก.พ.อ.</t>
  </si>
  <si>
    <t>ชื่อเรื่องเอกสารที่เกี่ยวข้องกับการเสนอขอกำหนดตำแหน่งทางวิชาการ ตามประกาศ ก.พ.อ.</t>
  </si>
  <si>
    <t xml:space="preserve">การเป็นผู้ทรงคุณวุฒิด้านวิชาการ คณะกรรมการบริการวิชาการ คณะทำงานด้านวิชาการ </t>
  </si>
  <si>
    <t>การเป็นผู้เชี่ยวชาญพิจารณา หรือตรวจสอบเครื่องมือที่ใช้ในการวิจัย</t>
  </si>
  <si>
    <t>ชื่อเรื่องงานวิจัยที่เป็นผู้เชี่ยวชาญพิจารณาหรือตรวจสอบเครื่องมือที่ใช้ในการวิจัย</t>
  </si>
  <si>
    <t>การเป็นกรรมการสอบสารนิพนธ์ วิทยานิพนธ์ ดุษฎีนิพนธ์ภายนอกมหาวิทยาลัย</t>
  </si>
  <si>
    <t>การเป็นกรรมการประเมินในรูปแบบต่างๆ ทั้งภายในและภายนอกมหาวิทยาลัย</t>
  </si>
  <si>
    <t>ชื่อคณะกรรมการประเมิน</t>
  </si>
  <si>
    <t>หน่วยงานที่จัดฝึกอบรม</t>
  </si>
  <si>
    <t>หน่วยงานที่ขอความอนุเคราะห์</t>
  </si>
  <si>
    <t>เรียนเชิญเป็นผู้ทรงคุณวุฒิ</t>
  </si>
  <si>
    <t>เรียนเชิญเป็นผู้เชี่ยวชาญ</t>
  </si>
  <si>
    <t>ชื่อเรื่องสารนิพนธ์ วิทยานิพนธ์ ดุษฎีนิพนธ์ภายนอกมหาวิทยาลัย</t>
  </si>
  <si>
    <t>ที่เป็นกรรมการสอบ</t>
  </si>
  <si>
    <t>เรียนเชิญเป็นกรรมการสอบ</t>
  </si>
  <si>
    <t>เรียนเชิญเป็นกรรมการประเมิน</t>
  </si>
  <si>
    <t>การร่วมเป็นกองบรรณาธิการวารสาร ทั้งภายในและภายนอกมหาวิทยาลัย</t>
  </si>
  <si>
    <t>ชื่อวารสารที่ร่วมเป็นกองบรรณาธิการ</t>
  </si>
  <si>
    <t>เรียนเชิญร่วมเป็นกองบรรณาธิการ</t>
  </si>
  <si>
    <t>สรุปภาระงานแต่ละด้าน</t>
  </si>
  <si>
    <r>
      <rPr>
        <b/>
        <sz val="16"/>
        <color theme="1"/>
        <rFont val="TH Sarabun New"/>
        <family val="2"/>
      </rPr>
      <t xml:space="preserve">ภาระงานบริการวิชาการ </t>
    </r>
    <r>
      <rPr>
        <sz val="16"/>
        <color theme="1"/>
        <rFont val="TH Sarabun New"/>
        <family val="2"/>
      </rPr>
      <t>หมายถึง งานที่มีลักษณะนำความรู้ที่มีอยู่แล้วไปช่วยทำความเข้าใจกับปัญหา แก้ปัญหา หรือปรับปรุงพัฒนา</t>
    </r>
  </si>
  <si>
    <t>ตามความต้องการของกลุ่มเป้าหมาย รวมถึงงานส่งเสริมเผยแพร่ความรู้ทั้งด้านวิชาการและวิชาชีพต่อกลุ่มบุคคล สังคม</t>
  </si>
  <si>
    <t>การเป็นคณะกรรมการหรือคณะทำงานที่เกี่ยวข้องโดยตรงหรือสัมพันธ์กับงานทำนุบำรุงศิลปวัฒนธรรม</t>
  </si>
  <si>
    <t xml:space="preserve">การเข้าร่วมการปฏิบัติงานหรือกิจกรรมใดๆ ที่ส่งผลโดยตรงหรือผลกระทบให้เกิดการทำนุบำรุงศิลปวัฒนธรรม </t>
  </si>
  <si>
    <t>การเป็นคณะกรรมการหรือคณะทำงานเกี่ยวกับการพัฒนาผู้เรียนด้านต่างๆ ที่นอกเหนือจากการจัดการเรียนการสอนตามปกติ</t>
  </si>
  <si>
    <t>ภาระงานพัฒนาผู้เรียน</t>
  </si>
  <si>
    <t>การเป็นอาจารย์ที่ปรึกษากิจกรรมของนิสิต/นักศึกษาที่จัดในรูปแบบชมรม หรือชุมนุม หรือที่เรียกชื่ออย่างอื่น</t>
  </si>
  <si>
    <t>ชื่อชมรม หรือชุมนุม หรือกิจกรรมของนิสิต/นักศึกษาที่เรียกชื่ออย่างอื่น</t>
  </si>
  <si>
    <t>การเข้าร่วมการปฏิบัติงานหรือกิจกรรมใดๆ ที่ส่งผลโดยตรงหรือผลกระทบให้เกิดการพัฒนาผู้เรียน</t>
  </si>
  <si>
    <t>ชื่อหัวข้อการปฏิบัติงานหรือกิจกรรมใดๆ</t>
  </si>
  <si>
    <t>ภาระงานด้านอื่นๆ</t>
  </si>
  <si>
    <t>ชื่อกิจกรรม</t>
  </si>
  <si>
    <t>ภาระงานบริการวิชาการ                                 รวม</t>
  </si>
  <si>
    <r>
      <t>ภาระงานอื่นๆ</t>
    </r>
    <r>
      <rPr>
        <sz val="16"/>
        <color theme="1"/>
        <rFont val="TH Sarabun New"/>
        <family val="2"/>
      </rPr>
      <t xml:space="preserve"> หมายถึง งานหรือกิจกรรมที่มิใช่ภาระงานสอน ภาระงานวิจัยและงานวิชาการอื่นๆ ภาระงานบริการวิชาการ และ</t>
    </r>
  </si>
  <si>
    <t>ภาระงานทำนุบำรุงศิลปวัฒนธรรม แต่เป็นงานหรือกิจกรรมอื่นๆ ที่สอดคล้องกับพันธกิจของมหาวิทยาลัย ได้แก่ ภาระงานพัฒนาผู้เรียน เป็นต้น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</si>
  <si>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</si>
  <si>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</si>
  <si>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</si>
  <si>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</si>
  <si>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</si>
  <si>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</si>
  <si>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</si>
  <si>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</si>
  <si>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</si>
  <si>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17.</t>
  </si>
  <si>
    <t>ชื่อนิสิตฝึกประสบการณ์วิชาชีพ หรือสหกิจศึกษา และสถานที่ฝึกประสบการณ์วิชาชีพ</t>
  </si>
  <si>
    <t>สถานที่ฝึกประสบการณ์วิชาชีพ</t>
  </si>
  <si>
    <t>อาจารย์ประจำหลักสูตร และอาจารย์ผู้รับผิดชอบหลักสูตร</t>
  </si>
  <si>
    <t>เป็นได้หลักสูตรเดียว</t>
  </si>
  <si>
    <t>งานสอนปฏิบัติการ งานสอนภาคสนาม งานควบคุมการผลิตผลงานของผู้เรียน ได้แก่ ชิ้นผลงาน บัณฑิตนิพนธ์ สารนิพนธ์ วิทยานิพนธ์ ดุษฎีนิพนธ์ เป็นต้น</t>
  </si>
  <si>
    <t>หน่วยงานที่เกี่ยวข้องที่แต่งตั้ง</t>
  </si>
  <si>
    <t>และการบริหารจัดการ รวมถึงงานวิชาการประเภทอื่นๆ ตามประกาศ ก.พ.อ. เรื่องหลักเกณฑ์และวิธีการพิจารณาแต่งตั้งบุคคลให้ดำรงตำแหน่งผู้ช่วยศาสตราจารย์ รองศาสตราจารย์</t>
  </si>
  <si>
    <t>หน่วยงานที่จัดกิจกรรม</t>
  </si>
  <si>
    <t xml:space="preserve">ภาระงานทำนุบำรุงศิลปวัฒนธรรม         </t>
  </si>
  <si>
    <t>ภาคเรียนที่</t>
  </si>
  <si>
    <t>ปีการศึกษา</t>
  </si>
  <si>
    <t>(ข้อมูลตั้งแต่</t>
  </si>
  <si>
    <t>ถึง</t>
  </si>
  <si>
    <t>)</t>
  </si>
  <si>
    <t>ภาระงานจำแนกตามประเภทของผู้ดำรงตำแหน่งทางวิชาการ</t>
  </si>
  <si>
    <t>สถานะ(ระบุได้เพียงเรื่องละ 1 ตำแหน่ง)</t>
  </si>
  <si>
    <t>ข้อมูลส่วนบุคคล</t>
  </si>
  <si>
    <t>ข้อมูลส่วนบุคคลและสรุปภาระงานแต่ละด้าน</t>
  </si>
  <si>
    <t>ชื่องานวิชาการ</t>
  </si>
  <si>
    <t>บทความทางวิชาการ</t>
  </si>
  <si>
    <t>ลงหน้าข้อความที่ตรงกับประเภทของผู้ดำรงตำแหน่งทางวิชาการของท่าน)</t>
  </si>
  <si>
    <t>(ระบุ</t>
  </si>
  <si>
    <t xml:space="preserve">/ </t>
  </si>
  <si>
    <t>ขอรับรองการรายงานภาระงานข้างต้นว่าเป็นความจริงทุกประการ</t>
  </si>
  <si>
    <t>(.........................................................................)</t>
  </si>
  <si>
    <t>ลงชื่อ</t>
  </si>
  <si>
    <t>คำชี้แจงในการกรอกข้อมูลลงในแบบรายงานภาระงานฯ</t>
  </si>
  <si>
    <t>การกำหนดภาระงานทางวิชาการของผู้ดำรงตำแหน่งอาจารย์ ผู้ช่วยศาสตราจารย์ รองศาสตราจารย์ และศาสตราจารย์ พ.ศ.2559</t>
  </si>
  <si>
    <t xml:space="preserve">3. แบบรายงานภาระงานฯ นี้ จัดทำขึ้นเพื่อใช้ในการรายงานภาระงานตามข้อบังคับมหาวิทยาลัยราชภัฏบ้านสมเด็จเจ้าพระยาว่าด้วย </t>
  </si>
  <si>
    <t>2. การระบุข้อมูลงานภาระงานสอน ในข้อ 1. การสอน  ในกรณีสอนรายวิชาหนึ่ง แต่มีหลายหมู่เรียนให้ระบุแยกหมู่เรียนด้วย</t>
  </si>
  <si>
    <r>
      <rPr>
        <b/>
        <sz val="16"/>
        <color theme="1"/>
        <rFont val="TH Sarabun New"/>
        <family val="2"/>
      </rPr>
      <t>1. ภาระงานสอน</t>
    </r>
    <r>
      <rPr>
        <sz val="16"/>
        <color theme="1"/>
        <rFont val="TH Sarabun New"/>
        <family val="2"/>
      </rPr>
      <t xml:space="preserve"> หมายถึง การถ่ายทอดองค์ความรู้ที่ครอบคลุมการสอน</t>
    </r>
    <r>
      <rPr>
        <b/>
        <sz val="16"/>
        <color theme="1"/>
        <rFont val="TH Sarabun New"/>
        <family val="2"/>
      </rPr>
      <t>ภาคปกติในทุกระดับการศึกษา และทุกประเภท</t>
    </r>
    <r>
      <rPr>
        <sz val="16"/>
        <color theme="1"/>
        <rFont val="TH Sarabun New"/>
        <family val="2"/>
      </rPr>
      <t xml:space="preserve"> เช่น  งานสอนแบบบรรยาย </t>
    </r>
  </si>
  <si>
    <r>
      <rPr>
        <sz val="16"/>
        <color theme="1"/>
        <rFont val="TH Sarabun New"/>
        <family val="2"/>
      </rPr>
      <t>1.</t>
    </r>
    <r>
      <rPr>
        <b/>
        <sz val="16"/>
        <color theme="1"/>
        <rFont val="TH Sarabun New"/>
        <family val="2"/>
      </rPr>
      <t xml:space="preserve"> ภาระงานวิจัยและงานวิชาการอื่นๆ </t>
    </r>
    <r>
      <rPr>
        <sz val="16"/>
        <color theme="1"/>
        <rFont val="TH Sarabun New"/>
        <family val="2"/>
      </rPr>
      <t xml:space="preserve">หมายถึง งานศึกษาค้นคว้าอย่างมีระบบตามกระบวนการวิธีวิจัย เพื่อให้เกิดองค์ความรู้ใหม่หรือต่อยอดองค์ความรู้เดิมที่จะนำไปสู่การประยุกต์ในด้านต่างๆ </t>
    </r>
  </si>
  <si>
    <t xml:space="preserve">ทั้งนี้ รวมถึงการวิจัยและพัฒนาร่วมกับภาคอุตสาหกรรม ภาคธุรกิจบริการ และชุมชนท้องถิ่น เพื่อแก้ปัญหาเชิงเทคนิคและวิศวกรรม การจัดการเทคโนโลยีและนวัตกรรม และการบริหารจัดการ </t>
  </si>
  <si>
    <t>รวมถึงงานวิชาการประเภทอื่นๆ ตามประกาศ ก.พ.อ. เรื่องหลักเกณฑ์และวิธีการพิจารณาแต่งตั้งบุคคลให้ดำรงตำแหน่งผู้ช่วยศาสตราจารย์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 ที่ใช้บังคับในปัจจุบัน</t>
  </si>
  <si>
    <r>
      <t xml:space="preserve">ทั้งนี้ </t>
    </r>
    <r>
      <rPr>
        <b/>
        <sz val="16"/>
        <color theme="1"/>
        <rFont val="TH Sarabun New"/>
        <family val="2"/>
      </rPr>
      <t>ภาระงานสอนใดๆ ที่ได้รับค่าตอบแทนจะไม่นับเป็นภาระงาน</t>
    </r>
  </si>
  <si>
    <t>รวมทั้งปลูกฝังความเป็นชาติในรูปแบบและลักษณะต่างๆ</t>
  </si>
  <si>
    <r>
      <rPr>
        <b/>
        <sz val="16"/>
        <color theme="1"/>
        <rFont val="TH Sarabun New"/>
        <family val="2"/>
      </rPr>
      <t>ภาระงานทำนุบำรุงศิลปวัฒนธรร</t>
    </r>
    <r>
      <rPr>
        <sz val="16"/>
        <color theme="1"/>
        <rFont val="TH Sarabun New"/>
        <family val="2"/>
      </rPr>
      <t xml:space="preserve">ม หมายถึง งานหรือกิจกรรมเพื่อทำนุบำรุงศิลปวัฒนธรรมอันเป็นการดำรงไว้ซึ่งคุณค่าอัตลักษณ์ของท้องถิ่น เอกลักษณ์ของชาติ </t>
    </r>
  </si>
  <si>
    <t>2. แบบรายงานภาระงานฯ ฉบับนี้จะทำการคิดคำนวณค่าภาระงานที่ท่านกรอกข้อมูลในแต่ละบรรทัด ดังนั้น ในกรณีที่ข้อมูลในแต่ละรายการ</t>
  </si>
  <si>
    <t>มีความยาวมาก ผู้กรอกข้อมูลไม่ต้องตัดคำเพื่อขึ้นบรรทัดใหม่ เนื่องจากแบบรายงานภาระงานฯ จะทำการปรับลดขนาดตัวอักษรของ</t>
  </si>
  <si>
    <t xml:space="preserve">ข้อความให้พอดีกับหนึ่งบรรทัดในแต่ละรายการที่กรอกข้อมูลโดยอัตโนมัติ </t>
  </si>
  <si>
    <t>1. กรุณากรอกข้อมูลลงในช่องที่มีสีม่วงเท่านั้น</t>
  </si>
  <si>
    <t>วิชาปัญหาพิเศษ โครงงาน หรือวิชาที่มีกิจกรรมการเรียนการสอนโดยมีผลผลิตหรือชิ้นงานคล้ายคลึงกับรายวิชาปัญหาพิเศษ โครงงาน</t>
  </si>
  <si>
    <t>จำนวนผู้เรียนที่รับผิดชอบ</t>
  </si>
  <si>
    <t xml:space="preserve">   ผู้อำนวยการ/ ผู้ประสานงาน/หัวหน้าโครงการวิจัย</t>
  </si>
  <si>
    <t>ไปพลางก่อนที่จะมีการรายงานผ่านระบบที่สำนักคอมพิวเตอร์พัฒนาขึ้น</t>
  </si>
  <si>
    <t xml:space="preserve">4. แบบรายงานภาระงานฯ ฉบับนี้จัดทำโดยใช้ฟอนต์ TH Sarabun New หากเปิดใช้งานแล้วพบว่า ตัวอักษรมีความผิดเพี้ยน </t>
  </si>
  <si>
    <t>กรุณาดาวน์โหลดฟอนต์เพิ่มเติม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</si>
</sst>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u/>
      <sz val="16"/>
      <color theme="1"/>
      <name val="TH Sarabun New"/>
      <family val="2"/>
    </font>
    <font>
      <sz val="16"/>
      <name val="TH Sarabun New"/>
      <family val="2"/>
    </font>
    <font>
      <b/>
      <sz val="20"/>
      <color theme="1"/>
      <name val="TH Sarabun New"/>
      <family val="2"/>
    </font>
    <font>
      <sz val="18"/>
      <color theme="1"/>
      <name val="TH Sarabun New"/>
      <family val="2"/>
    </font>
    <font>
      <b/>
      <sz val="16"/>
      <color rgb="FF2F2F2F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6"/>
      <color rgb="FFFF0000"/>
      <name val="TH Sarabun New"/>
      <family val="2"/>
    </font>
    <font>
      <b/>
      <sz val="16"/>
      <name val="TH Sarabun New"/>
      <family val="2"/>
    </font>
    <font>
      <b/>
      <sz val="12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right" shrinkToFit="1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2" fillId="0" borderId="0" xfId="0" applyFont="1" applyFill="1" applyBorder="1" applyAlignment="1" applyProtection="1"/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protection locked="0"/>
    </xf>
    <xf numFmtId="0" fontId="2" fillId="0" borderId="0" xfId="0" applyFont="1" applyBorder="1" applyAlignment="1" applyProtection="1"/>
    <xf numFmtId="0" fontId="7" fillId="0" borderId="0" xfId="0" applyFont="1" applyAlignment="1" applyProtection="1"/>
    <xf numFmtId="49" fontId="3" fillId="0" borderId="0" xfId="0" applyNumberFormat="1" applyFont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alignment shrinkToFit="1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shrinkToFi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/>
    <xf numFmtId="0" fontId="7" fillId="0" borderId="7" xfId="0" applyFont="1" applyBorder="1" applyAlignment="1" applyProtection="1"/>
    <xf numFmtId="0" fontId="7" fillId="0" borderId="5" xfId="0" applyFont="1" applyBorder="1" applyAlignment="1" applyProtection="1"/>
    <xf numFmtId="0" fontId="7" fillId="0" borderId="0" xfId="0" applyFont="1" applyBorder="1" applyAlignment="1" applyProtection="1"/>
    <xf numFmtId="0" fontId="7" fillId="0" borderId="13" xfId="0" applyFont="1" applyBorder="1" applyAlignment="1" applyProtection="1"/>
    <xf numFmtId="0" fontId="7" fillId="0" borderId="12" xfId="0" applyFont="1" applyBorder="1" applyAlignment="1" applyProtection="1"/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7" xfId="0" applyFont="1" applyBorder="1" applyAlignment="1" applyProtection="1"/>
    <xf numFmtId="0" fontId="2" fillId="0" borderId="7" xfId="0" applyFont="1" applyBorder="1" applyAlignment="1" applyProtection="1">
      <alignment shrinkToFit="1"/>
    </xf>
    <xf numFmtId="0" fontId="7" fillId="0" borderId="8" xfId="0" applyFont="1" applyBorder="1" applyAlignment="1" applyProtection="1"/>
    <xf numFmtId="0" fontId="2" fillId="0" borderId="0" xfId="0" applyFont="1" applyBorder="1" applyAlignment="1" applyProtection="1">
      <alignment shrinkToFit="1"/>
    </xf>
    <xf numFmtId="0" fontId="7" fillId="0" borderId="6" xfId="0" applyFont="1" applyBorder="1" applyAlignment="1" applyProtection="1"/>
    <xf numFmtId="0" fontId="2" fillId="0" borderId="12" xfId="0" applyFont="1" applyBorder="1" applyAlignment="1" applyProtection="1"/>
    <xf numFmtId="0" fontId="2" fillId="0" borderId="12" xfId="0" applyFont="1" applyBorder="1" applyAlignment="1" applyProtection="1">
      <alignment shrinkToFit="1"/>
    </xf>
    <xf numFmtId="0" fontId="7" fillId="0" borderId="14" xfId="0" applyFont="1" applyBorder="1" applyAlignment="1" applyProtection="1"/>
    <xf numFmtId="0" fontId="1" fillId="0" borderId="0" xfId="0" applyFont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center" shrinkToFit="1"/>
    </xf>
    <xf numFmtId="0" fontId="3" fillId="0" borderId="0" xfId="0" applyFont="1" applyBorder="1" applyAlignment="1" applyProtection="1">
      <alignment shrinkToFit="1"/>
    </xf>
    <xf numFmtId="0" fontId="3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shrinkToFit="1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shrinkToFit="1"/>
    </xf>
    <xf numFmtId="2" fontId="1" fillId="0" borderId="1" xfId="0" applyNumberFormat="1" applyFont="1" applyBorder="1" applyAlignment="1" applyProtection="1">
      <alignment horizontal="center" shrinkToFit="1"/>
    </xf>
    <xf numFmtId="49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 shrinkToFit="1"/>
    </xf>
    <xf numFmtId="2" fontId="3" fillId="0" borderId="1" xfId="0" applyNumberFormat="1" applyFont="1" applyFill="1" applyBorder="1" applyAlignment="1" applyProtection="1">
      <alignment horizontal="center" shrinkToFit="1"/>
    </xf>
    <xf numFmtId="2" fontId="3" fillId="2" borderId="1" xfId="0" applyNumberFormat="1" applyFont="1" applyFill="1" applyBorder="1" applyAlignment="1" applyProtection="1">
      <alignment horizontal="center" shrinkToFit="1"/>
    </xf>
    <xf numFmtId="2" fontId="1" fillId="0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wrapText="1" shrinkToFit="1"/>
    </xf>
    <xf numFmtId="2" fontId="5" fillId="0" borderId="1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/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14" xfId="0" applyFont="1" applyBorder="1" applyAlignment="1" applyProtection="1"/>
    <xf numFmtId="0" fontId="3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2" fillId="0" borderId="6" xfId="0" applyFont="1" applyBorder="1" applyAlignment="1" applyProtection="1"/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1" fillId="0" borderId="0" xfId="0" applyFont="1" applyProtection="1"/>
    <xf numFmtId="0" fontId="10" fillId="0" borderId="0" xfId="0" applyFont="1" applyProtection="1"/>
    <xf numFmtId="0" fontId="3" fillId="0" borderId="0" xfId="0" applyFont="1" applyProtection="1"/>
    <xf numFmtId="0" fontId="3" fillId="0" borderId="8" xfId="0" applyFont="1" applyBorder="1" applyAlignment="1" applyProtection="1">
      <alignment horizontal="center" shrinkToFit="1"/>
    </xf>
    <xf numFmtId="0" fontId="3" fillId="0" borderId="1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shrinkToFit="1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1" fillId="0" borderId="11" xfId="0" applyFont="1" applyBorder="1" applyAlignment="1" applyProtection="1"/>
    <xf numFmtId="0" fontId="1" fillId="0" borderId="7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1" fillId="0" borderId="5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1" fillId="0" borderId="13" xfId="0" applyFont="1" applyBorder="1" applyAlignment="1" applyProtection="1"/>
    <xf numFmtId="0" fontId="1" fillId="0" borderId="12" xfId="0" applyFont="1" applyBorder="1" applyAlignment="1" applyProtection="1"/>
    <xf numFmtId="0" fontId="6" fillId="0" borderId="12" xfId="0" applyFont="1" applyBorder="1" applyAlignment="1" applyProtection="1"/>
    <xf numFmtId="0" fontId="6" fillId="0" borderId="14" xfId="0" applyFont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/>
    <xf numFmtId="0" fontId="1" fillId="3" borderId="1" xfId="0" applyFont="1" applyFill="1" applyBorder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horizontal="center" shrinkToFit="1"/>
    </xf>
    <xf numFmtId="0" fontId="3" fillId="0" borderId="9" xfId="0" applyFont="1" applyBorder="1" applyAlignment="1" applyProtection="1">
      <alignment horizontal="center" vertical="center"/>
    </xf>
    <xf numFmtId="0" fontId="3" fillId="3" borderId="1" xfId="0" quotePrefix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3" borderId="12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/>
    <xf numFmtId="2" fontId="3" fillId="0" borderId="12" xfId="0" applyNumberFormat="1" applyFont="1" applyBorder="1" applyAlignment="1" applyProtection="1">
      <alignment horizontal="center" shrinkToFit="1"/>
    </xf>
    <xf numFmtId="2" fontId="2" fillId="0" borderId="0" xfId="0" applyNumberFormat="1" applyFont="1" applyFill="1" applyBorder="1" applyAlignment="1" applyProtection="1">
      <alignment vertical="center"/>
    </xf>
    <xf numFmtId="2" fontId="3" fillId="2" borderId="0" xfId="0" applyNumberFormat="1" applyFont="1" applyFill="1" applyAlignment="1" applyProtection="1">
      <alignment horizontal="center"/>
    </xf>
    <xf numFmtId="2" fontId="3" fillId="2" borderId="2" xfId="0" applyNumberFormat="1" applyFont="1" applyFill="1" applyBorder="1" applyAlignment="1" applyProtection="1">
      <alignment horizontal="center"/>
    </xf>
    <xf numFmtId="2" fontId="8" fillId="2" borderId="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1" fillId="0" borderId="0" xfId="0" applyFont="1" applyFill="1" applyBorder="1"/>
    <xf numFmtId="2" fontId="2" fillId="0" borderId="12" xfId="0" applyNumberFormat="1" applyFont="1" applyFill="1" applyBorder="1" applyAlignment="1" applyProtection="1">
      <alignment horizontal="center" shrinkToFit="1"/>
    </xf>
    <xf numFmtId="187" fontId="3" fillId="0" borderId="3" xfId="0" applyNumberFormat="1" applyFont="1" applyFill="1" applyBorder="1" applyAlignment="1" applyProtection="1">
      <alignment horizontal="center" shrinkToFit="1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3" fillId="3" borderId="1" xfId="0" applyFont="1" applyFill="1" applyBorder="1" applyAlignment="1" applyProtection="1">
      <alignment horizontal="left" shrinkToFit="1"/>
      <protection locked="0"/>
    </xf>
    <xf numFmtId="2" fontId="3" fillId="2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shrinkToFit="1"/>
    </xf>
    <xf numFmtId="0" fontId="12" fillId="0" borderId="0" xfId="0" applyFont="1" applyAlignment="1" applyProtection="1"/>
    <xf numFmtId="0" fontId="13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3" borderId="12" xfId="0" applyFont="1" applyFill="1" applyBorder="1" applyAlignment="1" applyProtection="1">
      <alignment horizontal="center"/>
      <protection locked="0"/>
    </xf>
    <xf numFmtId="49" fontId="2" fillId="3" borderId="12" xfId="0" applyNumberFormat="1" applyFont="1" applyFill="1" applyBorder="1" applyAlignment="1" applyProtection="1">
      <alignment horizontal="center"/>
      <protection locked="0"/>
    </xf>
    <xf numFmtId="49" fontId="2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shrinkToFit="1"/>
    </xf>
    <xf numFmtId="0" fontId="1" fillId="3" borderId="12" xfId="0" applyFont="1" applyFill="1" applyBorder="1" applyAlignment="1" applyProtection="1">
      <alignment horizontal="left" shrinkToFit="1"/>
      <protection locked="0"/>
    </xf>
    <xf numFmtId="0" fontId="1" fillId="3" borderId="3" xfId="0" applyFont="1" applyFill="1" applyBorder="1" applyAlignment="1" applyProtection="1">
      <alignment horizontal="left" shrinkToFit="1"/>
      <protection locked="0"/>
    </xf>
    <xf numFmtId="0" fontId="3" fillId="0" borderId="0" xfId="0" applyFont="1" applyAlignment="1" applyProtection="1">
      <alignment horizontal="left" shrinkToFit="1"/>
    </xf>
    <xf numFmtId="0" fontId="1" fillId="3" borderId="1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shrinkToFit="1"/>
    </xf>
    <xf numFmtId="0" fontId="3" fillId="0" borderId="3" xfId="0" applyFont="1" applyBorder="1" applyAlignment="1" applyProtection="1">
      <alignment horizontal="center" shrinkToFit="1"/>
    </xf>
    <xf numFmtId="0" fontId="3" fillId="0" borderId="4" xfId="0" applyFont="1" applyBorder="1" applyAlignment="1" applyProtection="1">
      <alignment horizontal="center" shrinkToFit="1"/>
    </xf>
    <xf numFmtId="0" fontId="3" fillId="3" borderId="2" xfId="0" applyFont="1" applyFill="1" applyBorder="1" applyAlignment="1" applyProtection="1">
      <alignment horizontal="left" shrinkToFit="1"/>
      <protection locked="0"/>
    </xf>
    <xf numFmtId="0" fontId="3" fillId="3" borderId="3" xfId="0" applyFont="1" applyFill="1" applyBorder="1" applyAlignment="1" applyProtection="1">
      <alignment horizontal="left" shrinkToFit="1"/>
      <protection locked="0"/>
    </xf>
    <xf numFmtId="0" fontId="3" fillId="3" borderId="4" xfId="0" applyFont="1" applyFill="1" applyBorder="1" applyAlignment="1" applyProtection="1">
      <alignment horizontal="left" shrinkToFit="1"/>
      <protection locked="0"/>
    </xf>
    <xf numFmtId="0" fontId="3" fillId="0" borderId="1" xfId="0" applyFont="1" applyBorder="1" applyAlignment="1" applyProtection="1">
      <alignment horizontal="right"/>
    </xf>
    <xf numFmtId="2" fontId="3" fillId="2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shrinkToFit="1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2" fontId="8" fillId="2" borderId="4" xfId="0" applyNumberFormat="1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left" shrinkToFit="1"/>
      <protection locked="0"/>
    </xf>
    <xf numFmtId="0" fontId="3" fillId="3" borderId="7" xfId="0" applyFont="1" applyFill="1" applyBorder="1" applyAlignment="1" applyProtection="1">
      <alignment horizontal="left" shrinkToFit="1"/>
      <protection locked="0"/>
    </xf>
    <xf numFmtId="0" fontId="3" fillId="3" borderId="8" xfId="0" applyFont="1" applyFill="1" applyBorder="1" applyAlignment="1" applyProtection="1">
      <alignment horizontal="left" shrinkToFit="1"/>
      <protection locked="0"/>
    </xf>
    <xf numFmtId="0" fontId="3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left" shrinkToFit="1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shrinkToFit="1"/>
      <protection locked="0"/>
    </xf>
    <xf numFmtId="0" fontId="3" fillId="3" borderId="3" xfId="0" applyFont="1" applyFill="1" applyBorder="1" applyAlignment="1" applyProtection="1">
      <alignment horizontal="center" shrinkToFit="1"/>
      <protection locked="0"/>
    </xf>
    <xf numFmtId="0" fontId="3" fillId="3" borderId="4" xfId="0" applyFont="1" applyFill="1" applyBorder="1" applyAlignment="1" applyProtection="1">
      <alignment horizontal="center" shrinkToFit="1"/>
      <protection locked="0"/>
    </xf>
    <xf numFmtId="2" fontId="8" fillId="2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view="pageBreakPreview" topLeftCell="A2" zoomScale="130" zoomScaleNormal="100" zoomScaleSheetLayoutView="130" workbookViewId="0">
      <selection activeCell="E8" sqref="E8"/>
    </sheetView>
  </sheetViews>
  <sheetFormatPr defaultRowHeight="24" x14ac:dyDescent="0.55000000000000004"/>
  <cols>
    <col min="1" max="9" width="9" style="1"/>
    <col min="10" max="10" width="17.75" style="1" customWidth="1"/>
    <col min="11" max="11" width="9.375" style="1" customWidth="1"/>
    <col min="12" max="16384" width="9" style="1"/>
  </cols>
  <sheetData>
    <row r="1" spans="1:5" ht="9" customHeight="1" x14ac:dyDescent="0.55000000000000004"/>
    <row r="2" spans="1:5" ht="27" x14ac:dyDescent="0.6">
      <c r="A2" s="123" t="s">
        <v>208</v>
      </c>
    </row>
    <row r="3" spans="1:5" ht="13.5" customHeight="1" x14ac:dyDescent="0.6">
      <c r="A3" s="123"/>
    </row>
    <row r="4" spans="1:5" x14ac:dyDescent="0.55000000000000004">
      <c r="A4" s="1" t="s">
        <v>222</v>
      </c>
      <c r="E4" s="124"/>
    </row>
    <row r="5" spans="1:5" x14ac:dyDescent="0.55000000000000004">
      <c r="A5" s="1" t="s">
        <v>219</v>
      </c>
      <c r="E5" s="142"/>
    </row>
    <row r="6" spans="1:5" x14ac:dyDescent="0.55000000000000004">
      <c r="A6" s="1" t="s">
        <v>220</v>
      </c>
    </row>
    <row r="7" spans="1:5" x14ac:dyDescent="0.55000000000000004">
      <c r="A7" s="1" t="s">
        <v>221</v>
      </c>
    </row>
    <row r="8" spans="1:5" x14ac:dyDescent="0.55000000000000004">
      <c r="A8" s="1" t="s">
        <v>210</v>
      </c>
    </row>
    <row r="9" spans="1:5" x14ac:dyDescent="0.55000000000000004">
      <c r="A9" s="1" t="s">
        <v>209</v>
      </c>
    </row>
    <row r="10" spans="1:5" x14ac:dyDescent="0.55000000000000004">
      <c r="A10" s="1" t="s">
        <v>226</v>
      </c>
    </row>
    <row r="11" spans="1:5" x14ac:dyDescent="0.55000000000000004">
      <c r="A11" s="1" t="s">
        <v>227</v>
      </c>
    </row>
    <row r="12" spans="1:5" x14ac:dyDescent="0.55000000000000004">
      <c r="A12" s="1" t="s">
        <v>228</v>
      </c>
    </row>
  </sheetData>
  <pageMargins left="0.56000000000000005" right="0.32" top="0.75" bottom="0.75" header="0.3" footer="0.3"/>
  <pageSetup paperSize="9" scale="8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55" zoomScaleNormal="55" zoomScaleSheetLayoutView="55" workbookViewId="0">
      <selection activeCell="E17" sqref="E17"/>
    </sheetView>
  </sheetViews>
  <sheetFormatPr defaultRowHeight="27" x14ac:dyDescent="0.6"/>
  <cols>
    <col min="1" max="16384" width="9" style="2"/>
  </cols>
  <sheetData>
    <row r="1" spans="1:9" x14ac:dyDescent="0.6">
      <c r="A1" s="15"/>
      <c r="B1" s="15"/>
      <c r="C1" s="15"/>
      <c r="D1" s="15"/>
      <c r="E1" s="15"/>
      <c r="F1" s="15"/>
      <c r="G1" s="15"/>
      <c r="H1" s="15"/>
      <c r="I1" s="15"/>
    </row>
    <row r="2" spans="1:9" x14ac:dyDescent="0.6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6">
      <c r="A3" s="162" t="s">
        <v>2</v>
      </c>
      <c r="B3" s="162"/>
      <c r="C3" s="162"/>
      <c r="D3" s="162"/>
      <c r="E3" s="162"/>
      <c r="F3" s="162"/>
      <c r="G3" s="162"/>
      <c r="H3" s="162"/>
      <c r="I3" s="162"/>
    </row>
    <row r="4" spans="1:9" x14ac:dyDescent="0.6">
      <c r="A4" s="162" t="s">
        <v>3</v>
      </c>
      <c r="B4" s="162"/>
      <c r="C4" s="162"/>
      <c r="D4" s="162"/>
      <c r="E4" s="162"/>
      <c r="F4" s="162"/>
      <c r="G4" s="162"/>
      <c r="H4" s="162"/>
      <c r="I4" s="162"/>
    </row>
    <row r="5" spans="1:9" x14ac:dyDescent="0.6">
      <c r="A5" s="162" t="s">
        <v>4</v>
      </c>
      <c r="B5" s="162"/>
      <c r="C5" s="162"/>
      <c r="D5" s="162"/>
      <c r="E5" s="162"/>
      <c r="F5" s="162"/>
      <c r="G5" s="162"/>
      <c r="H5" s="162"/>
      <c r="I5" s="162"/>
    </row>
    <row r="6" spans="1:9" x14ac:dyDescent="0.6">
      <c r="A6" s="132"/>
      <c r="B6" s="132"/>
      <c r="C6" s="132"/>
      <c r="D6" s="132"/>
      <c r="E6" s="132"/>
      <c r="F6" s="132"/>
      <c r="G6" s="132"/>
      <c r="H6" s="132"/>
      <c r="I6" s="132"/>
    </row>
    <row r="7" spans="1:9" x14ac:dyDescent="0.6">
      <c r="A7" s="132"/>
      <c r="B7" s="132"/>
      <c r="C7" s="132"/>
      <c r="D7" s="132"/>
      <c r="E7" s="132"/>
      <c r="F7" s="132"/>
      <c r="G7" s="132"/>
      <c r="H7" s="132"/>
      <c r="I7" s="132"/>
    </row>
    <row r="8" spans="1:9" x14ac:dyDescent="0.6">
      <c r="A8" s="15"/>
      <c r="B8" s="15"/>
      <c r="C8" s="15"/>
      <c r="D8" s="15"/>
      <c r="E8" s="15"/>
      <c r="F8" s="15"/>
      <c r="G8" s="15"/>
      <c r="H8" s="15"/>
      <c r="I8" s="15"/>
    </row>
    <row r="9" spans="1:9" x14ac:dyDescent="0.6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6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6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6">
      <c r="A12" s="15"/>
      <c r="B12" s="163" t="s">
        <v>191</v>
      </c>
      <c r="C12" s="163"/>
      <c r="D12" s="134"/>
      <c r="E12" s="164" t="s">
        <v>192</v>
      </c>
      <c r="F12" s="164"/>
      <c r="G12" s="165"/>
      <c r="H12" s="165"/>
      <c r="I12" s="15"/>
    </row>
    <row r="13" spans="1:9" x14ac:dyDescent="0.6">
      <c r="A13" s="15"/>
      <c r="B13" s="133" t="s">
        <v>193</v>
      </c>
      <c r="C13" s="166"/>
      <c r="D13" s="166"/>
      <c r="E13" s="132" t="s">
        <v>194</v>
      </c>
      <c r="F13" s="167"/>
      <c r="G13" s="167"/>
      <c r="H13" s="167"/>
      <c r="I13" s="16" t="s">
        <v>195</v>
      </c>
    </row>
    <row r="14" spans="1:9" x14ac:dyDescent="0.6">
      <c r="A14" s="15"/>
      <c r="B14" s="15"/>
      <c r="C14" s="15"/>
      <c r="D14" s="15"/>
      <c r="E14" s="15"/>
      <c r="F14" s="15"/>
      <c r="G14" s="15"/>
      <c r="H14" s="15"/>
      <c r="I14" s="15"/>
    </row>
    <row r="15" spans="1:9" x14ac:dyDescent="0.6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6">
      <c r="A16" s="15"/>
      <c r="B16" s="15"/>
      <c r="C16" s="15"/>
      <c r="D16" s="15"/>
      <c r="E16" s="15"/>
      <c r="F16" s="15"/>
      <c r="G16" s="15"/>
      <c r="H16" s="15"/>
      <c r="I16" s="15"/>
    </row>
    <row r="17" spans="1:9" x14ac:dyDescent="0.6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6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6">
      <c r="A19" s="15"/>
      <c r="B19" s="15"/>
      <c r="C19" s="15"/>
      <c r="D19" s="15"/>
      <c r="E19" s="15"/>
      <c r="F19" s="15"/>
      <c r="G19" s="15"/>
      <c r="H19" s="15"/>
      <c r="I19" s="15"/>
    </row>
    <row r="20" spans="1:9" x14ac:dyDescent="0.6">
      <c r="A20" s="133" t="s">
        <v>29</v>
      </c>
      <c r="B20" s="161"/>
      <c r="C20" s="161"/>
      <c r="D20" s="161"/>
      <c r="E20" s="133" t="s">
        <v>5</v>
      </c>
      <c r="F20" s="161"/>
      <c r="G20" s="161"/>
      <c r="H20" s="161"/>
      <c r="I20" s="161"/>
    </row>
    <row r="21" spans="1:9" x14ac:dyDescent="0.6">
      <c r="A21" s="15"/>
      <c r="B21" s="15"/>
      <c r="C21" s="133" t="s">
        <v>8</v>
      </c>
      <c r="D21" s="161"/>
      <c r="E21" s="161"/>
      <c r="F21" s="161"/>
      <c r="G21" s="161"/>
      <c r="H21" s="16"/>
      <c r="I21" s="16"/>
    </row>
    <row r="22" spans="1:9" x14ac:dyDescent="0.6">
      <c r="A22" s="162" t="s">
        <v>1</v>
      </c>
      <c r="B22" s="162"/>
      <c r="C22" s="162"/>
      <c r="D22" s="162"/>
      <c r="E22" s="162"/>
      <c r="F22" s="162"/>
      <c r="G22" s="162"/>
      <c r="H22" s="162"/>
      <c r="I22" s="162"/>
    </row>
  </sheetData>
  <sheetProtection password="CC35" sheet="1" objects="1" scenarios="1"/>
  <mergeCells count="13">
    <mergeCell ref="D21:G21"/>
    <mergeCell ref="A22:I22"/>
    <mergeCell ref="A2:I2"/>
    <mergeCell ref="A3:I3"/>
    <mergeCell ref="A4:I4"/>
    <mergeCell ref="A5:I5"/>
    <mergeCell ref="B12:C12"/>
    <mergeCell ref="E12:F12"/>
    <mergeCell ref="G12:H12"/>
    <mergeCell ref="C13:D13"/>
    <mergeCell ref="F13:H13"/>
    <mergeCell ref="B20:D20"/>
    <mergeCell ref="F20:I20"/>
  </mergeCells>
  <printOptions horizontalCentered="1" verticalCentered="1"/>
  <pageMargins left="0.43307086614173229" right="0.27559055118110237" top="0.51181102362204722" bottom="0.9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view="pageBreakPreview" topLeftCell="A48" zoomScale="115" zoomScaleNormal="115" zoomScaleSheetLayoutView="115" workbookViewId="0">
      <selection activeCell="J61" sqref="J61"/>
    </sheetView>
  </sheetViews>
  <sheetFormatPr defaultRowHeight="22.5" customHeight="1" x14ac:dyDescent="0.55000000000000004"/>
  <cols>
    <col min="1" max="1" width="3.25" style="3" customWidth="1"/>
    <col min="2" max="2" width="6.375" style="3" customWidth="1"/>
    <col min="3" max="3" width="3.625" style="3" customWidth="1"/>
    <col min="4" max="4" width="19.125" style="3" customWidth="1"/>
    <col min="5" max="6" width="8.375" style="3" customWidth="1"/>
    <col min="7" max="16384" width="9" style="3"/>
  </cols>
  <sheetData>
    <row r="1" spans="1:10" ht="22.5" customHeight="1" x14ac:dyDescent="0.6">
      <c r="A1" s="162" t="s">
        <v>199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2.5" customHeight="1" x14ac:dyDescent="0.55000000000000004">
      <c r="A2" s="4" t="s">
        <v>198</v>
      </c>
      <c r="B2" s="5"/>
      <c r="C2" s="5"/>
      <c r="D2" s="5"/>
      <c r="E2" s="5"/>
      <c r="F2" s="5"/>
      <c r="G2" s="5"/>
      <c r="H2" s="5"/>
      <c r="I2" s="5"/>
      <c r="J2" s="6"/>
    </row>
    <row r="3" spans="1:10" ht="22.5" customHeight="1" x14ac:dyDescent="0.55000000000000004">
      <c r="A3" s="25" t="s">
        <v>6</v>
      </c>
      <c r="B3" s="4" t="s">
        <v>29</v>
      </c>
      <c r="C3" s="169">
        <f>ปก!B20</f>
        <v>0</v>
      </c>
      <c r="D3" s="169"/>
      <c r="E3" s="160" t="s">
        <v>5</v>
      </c>
      <c r="F3" s="169">
        <f>ปก!F20</f>
        <v>0</v>
      </c>
      <c r="G3" s="169"/>
      <c r="H3" s="169"/>
      <c r="I3" s="169"/>
      <c r="J3" s="6"/>
    </row>
    <row r="4" spans="1:10" ht="22.5" customHeight="1" x14ac:dyDescent="0.55000000000000004">
      <c r="A4" s="25" t="s">
        <v>7</v>
      </c>
      <c r="B4" s="9" t="s">
        <v>8</v>
      </c>
      <c r="C4" s="170">
        <f>ปก!D21</f>
        <v>0</v>
      </c>
      <c r="D4" s="170"/>
      <c r="E4" s="9" t="s">
        <v>1</v>
      </c>
      <c r="F4" s="6"/>
      <c r="G4" s="6"/>
      <c r="H4" s="6"/>
      <c r="I4" s="6"/>
      <c r="J4" s="6"/>
    </row>
    <row r="5" spans="1:10" ht="22.5" customHeight="1" x14ac:dyDescent="0.55000000000000004">
      <c r="A5" s="25" t="s">
        <v>9</v>
      </c>
      <c r="B5" s="171" t="s">
        <v>10</v>
      </c>
      <c r="C5" s="171"/>
      <c r="D5" s="171"/>
      <c r="E5" s="172"/>
      <c r="F5" s="172"/>
      <c r="G5" s="172"/>
      <c r="H5" s="6"/>
      <c r="I5" s="6"/>
      <c r="J5" s="6"/>
    </row>
    <row r="6" spans="1:10" ht="22.5" customHeight="1" x14ac:dyDescent="0.55000000000000004">
      <c r="A6" s="25" t="s">
        <v>15</v>
      </c>
      <c r="B6" s="9" t="s">
        <v>196</v>
      </c>
      <c r="C6" s="6"/>
      <c r="D6" s="6"/>
      <c r="E6" s="6"/>
      <c r="F6" s="6"/>
      <c r="G6" s="6"/>
      <c r="H6" s="6"/>
      <c r="I6" s="6"/>
      <c r="J6" s="6"/>
    </row>
    <row r="7" spans="1:10" ht="22.5" customHeight="1" x14ac:dyDescent="0.55000000000000004">
      <c r="A7" s="25"/>
      <c r="B7" s="11" t="s">
        <v>203</v>
      </c>
      <c r="C7" s="32" t="s">
        <v>204</v>
      </c>
      <c r="D7" s="6" t="s">
        <v>202</v>
      </c>
      <c r="E7" s="6"/>
      <c r="F7" s="6"/>
      <c r="G7" s="6"/>
      <c r="H7" s="6"/>
      <c r="I7" s="6"/>
      <c r="J7" s="6"/>
    </row>
    <row r="8" spans="1:10" ht="22.5" customHeight="1" x14ac:dyDescent="0.55000000000000004">
      <c r="A8" s="6"/>
      <c r="B8" s="158"/>
      <c r="C8" s="9" t="s">
        <v>40</v>
      </c>
      <c r="D8" s="6"/>
      <c r="E8" s="6"/>
      <c r="F8" s="6"/>
      <c r="G8" s="6"/>
      <c r="H8" s="6"/>
      <c r="I8" s="6"/>
      <c r="J8" s="6"/>
    </row>
    <row r="9" spans="1:10" ht="22.5" customHeight="1" x14ac:dyDescent="0.55000000000000004">
      <c r="A9" s="6"/>
      <c r="B9" s="14"/>
      <c r="C9" s="158"/>
      <c r="D9" s="6" t="s">
        <v>11</v>
      </c>
      <c r="E9" s="6" t="s">
        <v>36</v>
      </c>
      <c r="F9" s="6"/>
      <c r="G9" s="6">
        <v>24</v>
      </c>
      <c r="H9" s="6" t="s">
        <v>37</v>
      </c>
      <c r="I9" s="6"/>
      <c r="J9" s="6"/>
    </row>
    <row r="10" spans="1:10" ht="22.5" customHeight="1" x14ac:dyDescent="0.55000000000000004">
      <c r="A10" s="6"/>
      <c r="B10" s="14"/>
      <c r="C10" s="158"/>
      <c r="D10" s="6" t="s">
        <v>12</v>
      </c>
      <c r="E10" s="6" t="s">
        <v>36</v>
      </c>
      <c r="F10" s="6"/>
      <c r="G10" s="6">
        <v>20</v>
      </c>
      <c r="H10" s="6" t="s">
        <v>37</v>
      </c>
      <c r="I10" s="6"/>
      <c r="J10" s="6"/>
    </row>
    <row r="11" spans="1:10" ht="22.5" customHeight="1" x14ac:dyDescent="0.55000000000000004">
      <c r="A11" s="6"/>
      <c r="B11" s="14"/>
      <c r="C11" s="158"/>
      <c r="D11" s="6" t="s">
        <v>13</v>
      </c>
      <c r="E11" s="6" t="s">
        <v>36</v>
      </c>
      <c r="F11" s="6"/>
      <c r="G11" s="6">
        <v>16</v>
      </c>
      <c r="H11" s="6" t="s">
        <v>37</v>
      </c>
      <c r="I11" s="6"/>
      <c r="J11" s="6"/>
    </row>
    <row r="12" spans="1:10" ht="22.5" customHeight="1" x14ac:dyDescent="0.55000000000000004">
      <c r="A12" s="6"/>
      <c r="B12" s="14"/>
      <c r="C12" s="158"/>
      <c r="D12" s="6" t="s">
        <v>14</v>
      </c>
      <c r="E12" s="6" t="s">
        <v>36</v>
      </c>
      <c r="F12" s="6"/>
      <c r="G12" s="6">
        <v>12</v>
      </c>
      <c r="H12" s="6" t="s">
        <v>37</v>
      </c>
      <c r="I12" s="6"/>
      <c r="J12" s="6"/>
    </row>
    <row r="13" spans="1:10" ht="22.5" customHeight="1" x14ac:dyDescent="0.55000000000000004">
      <c r="A13" s="6"/>
      <c r="B13" s="158"/>
      <c r="C13" s="9" t="s">
        <v>16</v>
      </c>
      <c r="D13" s="6"/>
      <c r="E13" s="6"/>
      <c r="F13" s="6"/>
      <c r="G13" s="6"/>
      <c r="H13" s="6"/>
      <c r="I13" s="6"/>
      <c r="J13" s="6"/>
    </row>
    <row r="14" spans="1:10" ht="22.5" customHeight="1" x14ac:dyDescent="0.55000000000000004">
      <c r="A14" s="6"/>
      <c r="B14" s="6"/>
      <c r="C14" s="158"/>
      <c r="D14" s="6" t="s">
        <v>17</v>
      </c>
      <c r="E14" s="6" t="s">
        <v>38</v>
      </c>
      <c r="F14" s="6"/>
      <c r="G14" s="6"/>
      <c r="H14" s="6"/>
      <c r="I14" s="6"/>
      <c r="J14" s="6"/>
    </row>
    <row r="15" spans="1:10" ht="22.5" customHeight="1" x14ac:dyDescent="0.55000000000000004">
      <c r="A15" s="6"/>
      <c r="B15" s="6"/>
      <c r="C15" s="14"/>
      <c r="D15" s="6"/>
      <c r="E15" s="6" t="s">
        <v>39</v>
      </c>
      <c r="F15" s="6"/>
      <c r="G15" s="6">
        <v>35</v>
      </c>
      <c r="H15" s="6" t="s">
        <v>37</v>
      </c>
      <c r="I15" s="6"/>
      <c r="J15" s="6"/>
    </row>
    <row r="16" spans="1:10" ht="22.5" customHeight="1" x14ac:dyDescent="0.55000000000000004">
      <c r="A16" s="6"/>
      <c r="B16" s="6"/>
      <c r="C16" s="158"/>
      <c r="D16" s="6" t="s">
        <v>18</v>
      </c>
      <c r="E16" s="6" t="s">
        <v>36</v>
      </c>
      <c r="F16" s="6"/>
      <c r="G16" s="6">
        <v>6</v>
      </c>
      <c r="H16" s="6" t="s">
        <v>37</v>
      </c>
      <c r="I16" s="6"/>
      <c r="J16" s="6"/>
    </row>
    <row r="17" spans="1:10" ht="22.5" customHeight="1" x14ac:dyDescent="0.55000000000000004">
      <c r="A17" s="6"/>
      <c r="B17" s="6"/>
      <c r="C17" s="14"/>
      <c r="D17" s="6"/>
      <c r="E17" s="6" t="s">
        <v>39</v>
      </c>
      <c r="F17" s="6"/>
      <c r="G17" s="6">
        <v>25</v>
      </c>
      <c r="H17" s="6" t="s">
        <v>37</v>
      </c>
      <c r="I17" s="6"/>
      <c r="J17" s="6"/>
    </row>
    <row r="18" spans="1:10" ht="22.5" customHeight="1" x14ac:dyDescent="0.55000000000000004">
      <c r="A18" s="6"/>
      <c r="B18" s="6"/>
      <c r="C18" s="158"/>
      <c r="D18" s="6" t="s">
        <v>19</v>
      </c>
      <c r="E18" s="6" t="s">
        <v>36</v>
      </c>
      <c r="F18" s="6"/>
      <c r="G18" s="6">
        <v>6</v>
      </c>
      <c r="H18" s="6" t="s">
        <v>37</v>
      </c>
      <c r="I18" s="6"/>
      <c r="J18" s="6"/>
    </row>
    <row r="19" spans="1:10" ht="22.5" customHeight="1" x14ac:dyDescent="0.55000000000000004">
      <c r="A19" s="6"/>
      <c r="B19" s="6"/>
      <c r="C19" s="14"/>
      <c r="D19" s="6"/>
      <c r="E19" s="6" t="s">
        <v>39</v>
      </c>
      <c r="F19" s="6"/>
      <c r="G19" s="6">
        <v>25</v>
      </c>
      <c r="H19" s="6" t="s">
        <v>37</v>
      </c>
      <c r="I19" s="6"/>
      <c r="J19" s="6"/>
    </row>
    <row r="20" spans="1:10" ht="22.5" customHeight="1" x14ac:dyDescent="0.55000000000000004">
      <c r="A20" s="6"/>
      <c r="B20" s="6"/>
      <c r="C20" s="158"/>
      <c r="D20" s="6" t="s">
        <v>26</v>
      </c>
      <c r="E20" s="6"/>
      <c r="F20" s="6"/>
      <c r="G20" s="6"/>
      <c r="H20" s="6"/>
      <c r="I20" s="6"/>
      <c r="J20" s="6"/>
    </row>
    <row r="21" spans="1:10" ht="22.5" customHeight="1" x14ac:dyDescent="0.55000000000000004">
      <c r="A21" s="6"/>
      <c r="B21" s="6"/>
      <c r="C21" s="6"/>
      <c r="D21" s="6"/>
      <c r="E21" s="6" t="s">
        <v>36</v>
      </c>
      <c r="F21" s="6"/>
      <c r="G21" s="6">
        <v>6</v>
      </c>
      <c r="H21" s="6" t="s">
        <v>37</v>
      </c>
      <c r="I21" s="6"/>
      <c r="J21" s="6"/>
    </row>
    <row r="22" spans="1:10" ht="22.5" customHeight="1" x14ac:dyDescent="0.55000000000000004">
      <c r="A22" s="6"/>
      <c r="B22" s="6"/>
      <c r="C22" s="14"/>
      <c r="D22" s="6"/>
      <c r="E22" s="6" t="s">
        <v>39</v>
      </c>
      <c r="F22" s="6"/>
      <c r="G22" s="6">
        <v>25</v>
      </c>
      <c r="H22" s="6" t="s">
        <v>37</v>
      </c>
      <c r="I22" s="6"/>
      <c r="J22" s="6"/>
    </row>
    <row r="23" spans="1:10" ht="22.5" customHeight="1" x14ac:dyDescent="0.55000000000000004">
      <c r="A23" s="6"/>
      <c r="B23" s="6"/>
      <c r="C23" s="158"/>
      <c r="D23" s="6" t="s">
        <v>20</v>
      </c>
      <c r="E23" s="6" t="s">
        <v>36</v>
      </c>
      <c r="F23" s="6"/>
      <c r="G23" s="6">
        <v>12</v>
      </c>
      <c r="H23" s="6" t="s">
        <v>37</v>
      </c>
      <c r="I23" s="6"/>
      <c r="J23" s="6"/>
    </row>
    <row r="24" spans="1:10" ht="22.5" customHeight="1" x14ac:dyDescent="0.55000000000000004">
      <c r="A24" s="6"/>
      <c r="B24" s="6"/>
      <c r="C24" s="14"/>
      <c r="D24" s="6"/>
      <c r="E24" s="6" t="s">
        <v>39</v>
      </c>
      <c r="F24" s="6"/>
      <c r="G24" s="6">
        <v>20</v>
      </c>
      <c r="H24" s="6" t="s">
        <v>37</v>
      </c>
      <c r="I24" s="6"/>
      <c r="J24" s="6"/>
    </row>
    <row r="25" spans="1:10" ht="22.5" customHeight="1" x14ac:dyDescent="0.55000000000000004">
      <c r="A25" s="6"/>
      <c r="B25" s="6"/>
      <c r="C25" s="158"/>
      <c r="D25" s="6" t="s">
        <v>21</v>
      </c>
      <c r="E25" s="6" t="s">
        <v>36</v>
      </c>
      <c r="F25" s="6"/>
      <c r="G25" s="6">
        <v>12</v>
      </c>
      <c r="H25" s="6" t="s">
        <v>37</v>
      </c>
      <c r="I25" s="6"/>
      <c r="J25" s="6"/>
    </row>
    <row r="26" spans="1:10" ht="22.5" customHeight="1" x14ac:dyDescent="0.55000000000000004">
      <c r="A26" s="6"/>
      <c r="B26" s="6"/>
      <c r="C26" s="5"/>
      <c r="D26" s="6"/>
      <c r="E26" s="6" t="s">
        <v>39</v>
      </c>
      <c r="F26" s="6"/>
      <c r="G26" s="6">
        <v>20</v>
      </c>
      <c r="H26" s="6" t="s">
        <v>37</v>
      </c>
      <c r="I26" s="6"/>
      <c r="J26" s="6"/>
    </row>
    <row r="27" spans="1:10" ht="22.5" customHeight="1" x14ac:dyDescent="0.55000000000000004">
      <c r="A27" s="6"/>
      <c r="B27" s="6"/>
      <c r="C27" s="158"/>
      <c r="D27" s="6" t="s">
        <v>22</v>
      </c>
      <c r="E27" s="6"/>
      <c r="F27" s="6"/>
      <c r="G27" s="6"/>
      <c r="H27" s="6"/>
      <c r="I27" s="6"/>
      <c r="J27" s="6"/>
    </row>
    <row r="28" spans="1:10" ht="22.5" customHeight="1" x14ac:dyDescent="0.55000000000000004">
      <c r="A28" s="6"/>
      <c r="B28" s="6"/>
      <c r="C28" s="14"/>
      <c r="D28" s="6"/>
      <c r="E28" s="6" t="s">
        <v>36</v>
      </c>
      <c r="F28" s="6"/>
      <c r="G28" s="6">
        <v>12</v>
      </c>
      <c r="H28" s="6" t="s">
        <v>37</v>
      </c>
      <c r="I28" s="6"/>
      <c r="J28" s="6"/>
    </row>
    <row r="29" spans="1:10" ht="22.5" customHeight="1" x14ac:dyDescent="0.55000000000000004">
      <c r="A29" s="6"/>
      <c r="B29" s="6"/>
      <c r="C29" s="14"/>
      <c r="D29" s="6"/>
      <c r="E29" s="6" t="s">
        <v>39</v>
      </c>
      <c r="F29" s="6"/>
      <c r="G29" s="6">
        <v>20</v>
      </c>
      <c r="H29" s="6" t="s">
        <v>37</v>
      </c>
      <c r="I29" s="6"/>
      <c r="J29" s="6"/>
    </row>
    <row r="30" spans="1:10" ht="22.5" customHeight="1" x14ac:dyDescent="0.55000000000000004">
      <c r="A30" s="6"/>
      <c r="B30" s="158"/>
      <c r="C30" s="9" t="s">
        <v>23</v>
      </c>
      <c r="D30" s="10"/>
      <c r="E30" s="10"/>
      <c r="F30" s="6"/>
      <c r="G30" s="6"/>
      <c r="H30" s="6"/>
      <c r="I30" s="6"/>
      <c r="J30" s="6"/>
    </row>
    <row r="31" spans="1:10" ht="22.5" customHeight="1" x14ac:dyDescent="0.55000000000000004">
      <c r="A31" s="6"/>
      <c r="B31" s="6"/>
      <c r="C31" s="158"/>
      <c r="D31" s="6" t="s">
        <v>24</v>
      </c>
      <c r="E31" s="6" t="s">
        <v>36</v>
      </c>
      <c r="F31" s="6"/>
      <c r="G31" s="6">
        <v>16</v>
      </c>
      <c r="H31" s="6" t="s">
        <v>37</v>
      </c>
      <c r="I31" s="6"/>
      <c r="J31" s="6"/>
    </row>
    <row r="32" spans="1:10" ht="22.5" customHeight="1" x14ac:dyDescent="0.55000000000000004">
      <c r="A32" s="6"/>
      <c r="B32" s="6"/>
      <c r="C32" s="14"/>
      <c r="D32" s="6"/>
      <c r="E32" s="6" t="s">
        <v>39</v>
      </c>
      <c r="F32" s="6"/>
      <c r="G32" s="6">
        <v>15</v>
      </c>
      <c r="H32" s="6" t="s">
        <v>37</v>
      </c>
      <c r="I32" s="6"/>
      <c r="J32" s="6"/>
    </row>
    <row r="33" spans="1:10" ht="22.5" customHeight="1" x14ac:dyDescent="0.55000000000000004">
      <c r="A33" s="6"/>
      <c r="B33" s="6"/>
      <c r="C33" s="158"/>
      <c r="D33" s="6" t="s">
        <v>25</v>
      </c>
      <c r="E33" s="6"/>
      <c r="F33" s="6"/>
      <c r="G33" s="6"/>
      <c r="H33" s="6"/>
      <c r="I33" s="6"/>
      <c r="J33" s="6"/>
    </row>
    <row r="34" spans="1:10" ht="22.5" customHeight="1" x14ac:dyDescent="0.55000000000000004">
      <c r="A34" s="6"/>
      <c r="B34" s="6"/>
      <c r="C34" s="14"/>
      <c r="D34" s="6"/>
      <c r="E34" s="6" t="s">
        <v>36</v>
      </c>
      <c r="F34" s="6"/>
      <c r="G34" s="6">
        <v>16</v>
      </c>
      <c r="H34" s="6" t="s">
        <v>37</v>
      </c>
      <c r="I34" s="6"/>
      <c r="J34" s="6"/>
    </row>
    <row r="35" spans="1:10" ht="22.5" customHeight="1" x14ac:dyDescent="0.55000000000000004">
      <c r="A35" s="6"/>
      <c r="B35" s="6"/>
      <c r="C35" s="14"/>
      <c r="D35" s="6"/>
      <c r="E35" s="6" t="s">
        <v>39</v>
      </c>
      <c r="F35" s="6"/>
      <c r="G35" s="6">
        <v>15</v>
      </c>
      <c r="H35" s="6" t="s">
        <v>37</v>
      </c>
      <c r="I35" s="6"/>
      <c r="J35" s="6"/>
    </row>
    <row r="36" spans="1:10" ht="22.5" customHeight="1" x14ac:dyDescent="0.55000000000000004">
      <c r="A36" s="6"/>
      <c r="B36" s="6"/>
      <c r="C36" s="158"/>
      <c r="D36" s="6" t="s">
        <v>27</v>
      </c>
      <c r="E36" s="6" t="s">
        <v>36</v>
      </c>
      <c r="F36" s="6"/>
      <c r="G36" s="6">
        <v>16</v>
      </c>
      <c r="H36" s="6" t="s">
        <v>37</v>
      </c>
      <c r="I36" s="6"/>
      <c r="J36" s="6"/>
    </row>
    <row r="37" spans="1:10" ht="22.5" customHeight="1" x14ac:dyDescent="0.55000000000000004">
      <c r="A37" s="6"/>
      <c r="B37" s="6"/>
      <c r="C37" s="14"/>
      <c r="D37" s="6"/>
      <c r="E37" s="6" t="s">
        <v>39</v>
      </c>
      <c r="F37" s="6"/>
      <c r="G37" s="6">
        <v>15</v>
      </c>
      <c r="H37" s="6" t="s">
        <v>37</v>
      </c>
      <c r="I37" s="6"/>
      <c r="J37" s="6"/>
    </row>
    <row r="38" spans="1:10" ht="22.5" customHeight="1" x14ac:dyDescent="0.55000000000000004">
      <c r="A38" s="6"/>
      <c r="B38" s="6"/>
      <c r="C38" s="158"/>
      <c r="D38" s="6" t="s">
        <v>28</v>
      </c>
      <c r="E38" s="6" t="s">
        <v>36</v>
      </c>
      <c r="F38" s="6"/>
      <c r="G38" s="6">
        <v>16</v>
      </c>
      <c r="H38" s="6" t="s">
        <v>37</v>
      </c>
      <c r="I38" s="6"/>
      <c r="J38" s="6"/>
    </row>
    <row r="39" spans="1:10" ht="22.5" customHeight="1" x14ac:dyDescent="0.55000000000000004">
      <c r="A39" s="6"/>
      <c r="B39" s="6"/>
      <c r="C39" s="14"/>
      <c r="D39" s="6"/>
      <c r="E39" s="6" t="s">
        <v>39</v>
      </c>
      <c r="F39" s="6"/>
      <c r="G39" s="6">
        <v>15</v>
      </c>
      <c r="H39" s="6" t="s">
        <v>37</v>
      </c>
      <c r="I39" s="6"/>
      <c r="J39" s="6"/>
    </row>
    <row r="40" spans="1:10" ht="22.5" customHeight="1" x14ac:dyDescent="0.55000000000000004">
      <c r="A40" s="6"/>
      <c r="B40" s="158"/>
      <c r="C40" s="168" t="s">
        <v>42</v>
      </c>
      <c r="D40" s="168"/>
      <c r="E40" s="168"/>
      <c r="F40" s="168"/>
      <c r="G40" s="168"/>
      <c r="H40" s="168"/>
      <c r="I40" s="168"/>
      <c r="J40" s="168"/>
    </row>
    <row r="41" spans="1:10" ht="22.5" customHeight="1" x14ac:dyDescent="0.55000000000000004">
      <c r="A41" s="6"/>
      <c r="B41" s="6"/>
      <c r="C41" s="158"/>
      <c r="D41" s="168" t="s">
        <v>32</v>
      </c>
      <c r="E41" s="168"/>
      <c r="F41" s="11" t="s">
        <v>41</v>
      </c>
      <c r="G41" s="6">
        <v>5</v>
      </c>
      <c r="H41" s="6" t="s">
        <v>37</v>
      </c>
      <c r="I41" s="6"/>
      <c r="J41" s="6"/>
    </row>
    <row r="42" spans="1:10" ht="22.5" customHeight="1" x14ac:dyDescent="0.55000000000000004">
      <c r="A42" s="6"/>
      <c r="B42" s="6"/>
      <c r="C42" s="158"/>
      <c r="D42" s="6" t="s">
        <v>30</v>
      </c>
      <c r="E42" s="6"/>
      <c r="F42" s="11" t="s">
        <v>41</v>
      </c>
      <c r="G42" s="6">
        <v>3</v>
      </c>
      <c r="H42" s="6" t="s">
        <v>37</v>
      </c>
      <c r="I42" s="6"/>
      <c r="J42" s="6"/>
    </row>
    <row r="43" spans="1:10" ht="22.5" customHeight="1" x14ac:dyDescent="0.55000000000000004">
      <c r="A43" s="6"/>
      <c r="B43" s="6"/>
      <c r="C43" s="158"/>
      <c r="D43" s="6" t="s">
        <v>31</v>
      </c>
      <c r="E43" s="6"/>
      <c r="F43" s="11" t="s">
        <v>41</v>
      </c>
      <c r="G43" s="6">
        <v>3</v>
      </c>
      <c r="H43" s="6" t="s">
        <v>37</v>
      </c>
      <c r="I43" s="6"/>
      <c r="J43" s="6"/>
    </row>
    <row r="44" spans="1:10" ht="22.5" customHeight="1" x14ac:dyDescent="0.55000000000000004">
      <c r="A44" s="6"/>
      <c r="B44" s="6"/>
      <c r="C44" s="158"/>
      <c r="D44" s="168" t="s">
        <v>33</v>
      </c>
      <c r="E44" s="168"/>
      <c r="F44" s="11" t="s">
        <v>41</v>
      </c>
      <c r="G44" s="6">
        <v>3</v>
      </c>
      <c r="H44" s="6" t="s">
        <v>37</v>
      </c>
      <c r="I44" s="6"/>
      <c r="J44" s="6"/>
    </row>
    <row r="45" spans="1:10" ht="22.5" customHeight="1" x14ac:dyDescent="0.55000000000000004">
      <c r="A45" s="6"/>
      <c r="B45" s="6"/>
      <c r="C45" s="158"/>
      <c r="D45" s="6" t="s">
        <v>34</v>
      </c>
      <c r="E45" s="6"/>
      <c r="F45" s="11" t="s">
        <v>41</v>
      </c>
      <c r="G45" s="6">
        <v>2</v>
      </c>
      <c r="H45" s="6" t="s">
        <v>37</v>
      </c>
      <c r="I45" s="6"/>
      <c r="J45" s="6"/>
    </row>
    <row r="46" spans="1:10" ht="22.5" customHeight="1" x14ac:dyDescent="0.55000000000000004">
      <c r="A46" s="6"/>
      <c r="B46" s="6"/>
      <c r="C46" s="158"/>
      <c r="D46" s="6" t="s">
        <v>35</v>
      </c>
      <c r="E46" s="6"/>
      <c r="F46" s="11" t="s">
        <v>41</v>
      </c>
      <c r="G46" s="6">
        <v>2</v>
      </c>
      <c r="H46" s="6" t="s">
        <v>37</v>
      </c>
      <c r="I46" s="6"/>
      <c r="J46" s="6"/>
    </row>
    <row r="47" spans="1:10" ht="22.5" customHeight="1" x14ac:dyDescent="0.55000000000000004">
      <c r="A47" s="8" t="s">
        <v>43</v>
      </c>
      <c r="B47" s="6"/>
      <c r="C47" s="6" t="s">
        <v>44</v>
      </c>
      <c r="D47" s="6"/>
      <c r="E47" s="6"/>
      <c r="F47" s="6"/>
      <c r="G47" s="6"/>
      <c r="H47" s="6"/>
      <c r="I47" s="6"/>
      <c r="J47" s="6"/>
    </row>
    <row r="48" spans="1:10" ht="22.5" customHeight="1" x14ac:dyDescent="0.55000000000000004">
      <c r="A48" s="8"/>
      <c r="B48" s="6"/>
      <c r="C48" s="6"/>
      <c r="D48" s="6"/>
      <c r="E48" s="6"/>
      <c r="F48" s="6"/>
      <c r="G48" s="6"/>
      <c r="H48" s="6"/>
      <c r="I48" s="6"/>
      <c r="J48" s="6"/>
    </row>
    <row r="49" spans="1:10" ht="22.5" customHeight="1" x14ac:dyDescent="0.6">
      <c r="A49" s="15" t="s">
        <v>156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22.5" customHeight="1" x14ac:dyDescent="0.55000000000000004">
      <c r="A50" s="6"/>
      <c r="B50" s="12" t="s">
        <v>6</v>
      </c>
      <c r="C50" s="9" t="s">
        <v>68</v>
      </c>
      <c r="D50" s="9"/>
      <c r="E50" s="5" t="s">
        <v>67</v>
      </c>
      <c r="F50" s="136">
        <f>งานสอน!F197</f>
        <v>0</v>
      </c>
      <c r="G50" s="13" t="s">
        <v>69</v>
      </c>
      <c r="H50" s="6"/>
      <c r="I50" s="6"/>
      <c r="J50" s="6"/>
    </row>
    <row r="51" spans="1:10" ht="22.5" customHeight="1" x14ac:dyDescent="0.55000000000000004">
      <c r="A51" s="6"/>
      <c r="B51" s="12" t="s">
        <v>7</v>
      </c>
      <c r="C51" s="9" t="s">
        <v>70</v>
      </c>
      <c r="D51" s="9"/>
      <c r="E51" s="5" t="s">
        <v>67</v>
      </c>
      <c r="F51" s="136">
        <f>งานวิจัย!F73</f>
        <v>0</v>
      </c>
      <c r="G51" s="13" t="s">
        <v>69</v>
      </c>
      <c r="H51" s="6"/>
      <c r="I51" s="6"/>
      <c r="J51" s="6"/>
    </row>
    <row r="52" spans="1:10" ht="22.5" customHeight="1" x14ac:dyDescent="0.55000000000000004">
      <c r="A52" s="6"/>
      <c r="B52" s="12" t="s">
        <v>9</v>
      </c>
      <c r="C52" s="9" t="s">
        <v>71</v>
      </c>
      <c r="D52" s="9"/>
      <c r="E52" s="5" t="s">
        <v>67</v>
      </c>
      <c r="F52" s="136">
        <f>งานวิชาการอื่นๆ!F35</f>
        <v>0</v>
      </c>
      <c r="G52" s="13" t="s">
        <v>69</v>
      </c>
      <c r="H52" s="6"/>
      <c r="I52" s="6"/>
      <c r="J52" s="6"/>
    </row>
    <row r="53" spans="1:10" ht="22.5" customHeight="1" x14ac:dyDescent="0.55000000000000004">
      <c r="A53" s="6"/>
      <c r="B53" s="12" t="s">
        <v>15</v>
      </c>
      <c r="C53" s="9" t="s">
        <v>72</v>
      </c>
      <c r="D53" s="9"/>
      <c r="E53" s="5" t="s">
        <v>67</v>
      </c>
      <c r="F53" s="136">
        <f>งานบริการวิชาการ!D124</f>
        <v>0</v>
      </c>
      <c r="G53" s="13" t="s">
        <v>69</v>
      </c>
      <c r="H53" s="6"/>
      <c r="I53" s="6"/>
      <c r="J53" s="6"/>
    </row>
    <row r="54" spans="1:10" ht="22.5" customHeight="1" x14ac:dyDescent="0.55000000000000004">
      <c r="A54" s="6"/>
      <c r="B54" s="12" t="s">
        <v>59</v>
      </c>
      <c r="C54" s="171" t="s">
        <v>73</v>
      </c>
      <c r="D54" s="171"/>
      <c r="E54" s="5" t="s">
        <v>67</v>
      </c>
      <c r="F54" s="136">
        <f>งานทำนุบำรุงศิลปวัฒนธรรม!E42</f>
        <v>0</v>
      </c>
      <c r="G54" s="13" t="s">
        <v>69</v>
      </c>
      <c r="H54" s="6"/>
      <c r="I54" s="6"/>
      <c r="J54" s="6"/>
    </row>
    <row r="55" spans="1:10" ht="22.5" customHeight="1" x14ac:dyDescent="0.55000000000000004">
      <c r="A55" s="6"/>
      <c r="B55" s="12" t="s">
        <v>60</v>
      </c>
      <c r="C55" s="9" t="s">
        <v>74</v>
      </c>
      <c r="D55" s="9"/>
      <c r="E55" s="5" t="s">
        <v>67</v>
      </c>
      <c r="F55" s="136">
        <f>ภาระงานอื่นๆ!G78</f>
        <v>0</v>
      </c>
      <c r="G55" s="13" t="s">
        <v>69</v>
      </c>
      <c r="H55" s="6"/>
      <c r="I55" s="6"/>
      <c r="J55" s="6"/>
    </row>
    <row r="56" spans="1:10" s="22" customFormat="1" ht="22.5" customHeight="1" x14ac:dyDescent="0.55000000000000004">
      <c r="A56" s="17"/>
      <c r="B56" s="12" t="s">
        <v>61</v>
      </c>
      <c r="C56" s="26" t="s">
        <v>39</v>
      </c>
      <c r="D56" s="26"/>
      <c r="E56" s="27" t="s">
        <v>67</v>
      </c>
      <c r="F56" s="144" t="str">
        <f>IF(C14="/","35",IF(C16="/","25",IF(C18="/","25",IF(C20="/","25",IF(C23="/","20",IF(C25="/","20",IF(C27="/","20",IF(C31="/","15",IF(C33="/","15",IF(C36="/","15",IF(C38="/","15",IF(C41="/","5",IF(C42="/","3",IF(C43="/","3",IF(C44="/","3",IF(C45="/","2",IF(C46="/","2","0")))))))))))))))))</f>
        <v>0</v>
      </c>
      <c r="G56" s="19" t="s">
        <v>69</v>
      </c>
      <c r="H56" s="17"/>
      <c r="I56" s="17"/>
      <c r="J56" s="17"/>
    </row>
    <row r="57" spans="1:10" s="22" customFormat="1" ht="3.75" customHeight="1" x14ac:dyDescent="0.55000000000000004">
      <c r="A57" s="17"/>
      <c r="B57" s="12"/>
      <c r="C57" s="18"/>
      <c r="D57" s="19"/>
      <c r="E57" s="20"/>
      <c r="F57" s="21"/>
      <c r="G57" s="19"/>
      <c r="H57" s="18"/>
      <c r="I57" s="18"/>
      <c r="J57" s="18"/>
    </row>
    <row r="58" spans="1:10" ht="22.5" customHeight="1" x14ac:dyDescent="0.6">
      <c r="A58" s="164" t="s">
        <v>52</v>
      </c>
      <c r="B58" s="164"/>
      <c r="C58" s="164"/>
      <c r="D58" s="164"/>
      <c r="E58" s="164"/>
      <c r="F58" s="143">
        <f>SUM(F50:F56)</f>
        <v>0</v>
      </c>
      <c r="G58" s="23" t="s">
        <v>69</v>
      </c>
      <c r="H58" s="24"/>
      <c r="I58" s="24"/>
      <c r="J58" s="6"/>
    </row>
    <row r="59" spans="1:10" ht="7.5" customHeight="1" x14ac:dyDescent="0.55000000000000004">
      <c r="A59" s="6"/>
      <c r="B59" s="66"/>
      <c r="C59" s="6"/>
      <c r="D59" s="6"/>
      <c r="E59" s="6"/>
      <c r="F59" s="6"/>
      <c r="G59" s="6"/>
      <c r="H59" s="6"/>
      <c r="I59" s="6"/>
      <c r="J59" s="6"/>
    </row>
    <row r="60" spans="1:10" ht="22.5" customHeight="1" x14ac:dyDescent="0.55000000000000004">
      <c r="A60" s="6"/>
      <c r="B60" s="6"/>
      <c r="C60" s="6" t="s">
        <v>205</v>
      </c>
      <c r="D60" s="6"/>
      <c r="E60" s="6"/>
      <c r="F60" s="6"/>
      <c r="G60" s="6"/>
      <c r="H60" s="6"/>
      <c r="I60" s="6"/>
      <c r="J60" s="6"/>
    </row>
    <row r="61" spans="1:10" ht="15" customHeight="1" x14ac:dyDescent="0.55000000000000004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22.5" customHeight="1" x14ac:dyDescent="0.55000000000000004">
      <c r="A62" s="6"/>
      <c r="B62" s="6"/>
      <c r="C62" s="6"/>
      <c r="D62" s="6"/>
      <c r="E62" s="14" t="s">
        <v>207</v>
      </c>
      <c r="F62" s="6"/>
      <c r="G62" s="6"/>
      <c r="H62" s="6"/>
      <c r="I62" s="6"/>
      <c r="J62" s="6"/>
    </row>
    <row r="63" spans="1:10" ht="22.5" customHeight="1" x14ac:dyDescent="0.55000000000000004">
      <c r="A63" s="6"/>
      <c r="B63" s="6"/>
      <c r="C63" s="6"/>
      <c r="D63" s="6"/>
      <c r="E63" s="6"/>
      <c r="F63" s="6" t="s">
        <v>206</v>
      </c>
      <c r="G63" s="6"/>
      <c r="H63" s="6"/>
      <c r="I63" s="6"/>
      <c r="J63" s="6"/>
    </row>
  </sheetData>
  <sheetProtection password="CC35" sheet="1" objects="1" scenarios="1"/>
  <mergeCells count="11">
    <mergeCell ref="A58:E58"/>
    <mergeCell ref="D41:E41"/>
    <mergeCell ref="D44:E44"/>
    <mergeCell ref="C40:J40"/>
    <mergeCell ref="A1:J1"/>
    <mergeCell ref="C3:D3"/>
    <mergeCell ref="F3:I3"/>
    <mergeCell ref="C4:D4"/>
    <mergeCell ref="B5:D5"/>
    <mergeCell ref="E5:G5"/>
    <mergeCell ref="C54:D54"/>
  </mergeCells>
  <pageMargins left="0.45" right="0.3" top="0.75" bottom="0.75" header="0.3" footer="0.3"/>
  <pageSetup paperSize="9" fitToHeight="0" orientation="portrait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"/>
  <sheetViews>
    <sheetView view="pageBreakPreview" topLeftCell="A67" zoomScale="70" zoomScaleNormal="85" zoomScaleSheetLayoutView="70" workbookViewId="0">
      <selection activeCell="C15" sqref="C15:I15"/>
    </sheetView>
  </sheetViews>
  <sheetFormatPr defaultRowHeight="21.75" customHeight="1" x14ac:dyDescent="0.55000000000000004"/>
  <cols>
    <col min="1" max="1" width="4" style="3" customWidth="1"/>
    <col min="2" max="2" width="4.875" style="3" customWidth="1"/>
    <col min="3" max="3" width="5.125" style="3" customWidth="1"/>
    <col min="4" max="4" width="9.5" style="3" customWidth="1"/>
    <col min="5" max="5" width="29.75" style="3" customWidth="1"/>
    <col min="6" max="6" width="11" style="3" customWidth="1"/>
    <col min="7" max="7" width="10.75" style="3" customWidth="1"/>
    <col min="8" max="8" width="10.75" style="29" customWidth="1"/>
    <col min="9" max="10" width="11.875" style="3" customWidth="1"/>
    <col min="11" max="11" width="9.5" style="3" customWidth="1"/>
    <col min="12" max="12" width="19.75" style="3" customWidth="1"/>
    <col min="13" max="16384" width="9" style="3"/>
  </cols>
  <sheetData>
    <row r="1" spans="1:11" ht="28.5" customHeight="1" x14ac:dyDescent="0.6">
      <c r="A1" s="15" t="s">
        <v>68</v>
      </c>
      <c r="B1" s="6"/>
      <c r="C1" s="6"/>
      <c r="D1" s="6"/>
      <c r="E1" s="6"/>
      <c r="F1" s="6"/>
      <c r="G1" s="6"/>
      <c r="H1" s="10"/>
      <c r="I1" s="6"/>
      <c r="J1" s="6"/>
      <c r="K1" s="6"/>
    </row>
    <row r="2" spans="1:11" ht="21.75" customHeight="1" x14ac:dyDescent="0.55000000000000004">
      <c r="A2" s="25" t="s">
        <v>6</v>
      </c>
      <c r="B2" s="9" t="s">
        <v>45</v>
      </c>
      <c r="C2" s="6"/>
      <c r="D2" s="6"/>
      <c r="E2" s="6"/>
      <c r="F2" s="6"/>
      <c r="G2" s="6"/>
      <c r="H2" s="10"/>
      <c r="I2" s="6"/>
      <c r="J2" s="6"/>
      <c r="K2" s="6"/>
    </row>
    <row r="3" spans="1:11" ht="21.75" customHeight="1" x14ac:dyDescent="0.55000000000000004">
      <c r="A3" s="6"/>
      <c r="B3" s="9">
        <v>1.1000000000000001</v>
      </c>
      <c r="C3" s="9" t="s">
        <v>46</v>
      </c>
      <c r="D3" s="6"/>
      <c r="E3" s="6"/>
      <c r="F3" s="6"/>
      <c r="G3" s="6"/>
      <c r="H3" s="10"/>
      <c r="I3" s="6"/>
      <c r="J3" s="6"/>
      <c r="K3" s="6"/>
    </row>
    <row r="4" spans="1:11" ht="21.75" customHeight="1" x14ac:dyDescent="0.55000000000000004">
      <c r="A4" s="6"/>
      <c r="B4" s="6"/>
      <c r="C4" s="147" t="s">
        <v>51</v>
      </c>
      <c r="D4" s="147" t="s">
        <v>47</v>
      </c>
      <c r="E4" s="147" t="s">
        <v>48</v>
      </c>
      <c r="F4" s="154" t="s">
        <v>49</v>
      </c>
      <c r="G4" s="147" t="s">
        <v>50</v>
      </c>
      <c r="H4" s="154" t="s">
        <v>54</v>
      </c>
      <c r="I4" s="147" t="s">
        <v>50</v>
      </c>
      <c r="J4" s="154" t="s">
        <v>56</v>
      </c>
      <c r="K4" s="6"/>
    </row>
    <row r="5" spans="1:11" ht="21.75" customHeight="1" x14ac:dyDescent="0.55000000000000004">
      <c r="A5" s="6"/>
      <c r="B5" s="6"/>
      <c r="C5" s="60" t="s">
        <v>6</v>
      </c>
      <c r="D5" s="149"/>
      <c r="E5" s="152"/>
      <c r="F5" s="149"/>
      <c r="G5" s="62">
        <v>2</v>
      </c>
      <c r="H5" s="33"/>
      <c r="I5" s="62" t="b">
        <f>IF(H5&gt;=251,2.75, IF(H5&gt;=201,2.5, IF(H5&gt;=151,2.25,IF(H5&gt;=126,2, IF(H5&gt;=101,1.75, IF(H5&gt;=76,1.5, IF(H5&gt;=51,1.25, IF(H5&gt;=1,1))))))))</f>
        <v>0</v>
      </c>
      <c r="J5" s="77">
        <f>F5*G5*I5</f>
        <v>0</v>
      </c>
      <c r="K5" s="6"/>
    </row>
    <row r="6" spans="1:11" ht="21.75" customHeight="1" x14ac:dyDescent="0.55000000000000004">
      <c r="A6" s="6"/>
      <c r="B6" s="6"/>
      <c r="C6" s="60" t="s">
        <v>7</v>
      </c>
      <c r="D6" s="149"/>
      <c r="E6" s="152"/>
      <c r="F6" s="149"/>
      <c r="G6" s="62">
        <v>2</v>
      </c>
      <c r="H6" s="33"/>
      <c r="I6" s="62" t="b">
        <f t="shared" ref="I6:I14" si="0">IF(H6&gt;=251,2.75, IF(H6&gt;=201,2.5, IF(H6&gt;=151,2.25,IF(H6&gt;=126,2, IF(H6&gt;=101,1.75, IF(H6&gt;=76,1.5, IF(H6&gt;=51,1.25, IF(H6&gt;=1,1))))))))</f>
        <v>0</v>
      </c>
      <c r="J6" s="77">
        <f t="shared" ref="J6:J14" si="1">F6*G6*I6</f>
        <v>0</v>
      </c>
      <c r="K6" s="6"/>
    </row>
    <row r="7" spans="1:11" ht="21.75" customHeight="1" x14ac:dyDescent="0.55000000000000004">
      <c r="A7" s="6"/>
      <c r="B7" s="6"/>
      <c r="C7" s="60" t="s">
        <v>9</v>
      </c>
      <c r="D7" s="149"/>
      <c r="E7" s="152"/>
      <c r="F7" s="149"/>
      <c r="G7" s="62">
        <v>2</v>
      </c>
      <c r="H7" s="33"/>
      <c r="I7" s="62" t="b">
        <f t="shared" si="0"/>
        <v>0</v>
      </c>
      <c r="J7" s="77">
        <f t="shared" si="1"/>
        <v>0</v>
      </c>
      <c r="K7" s="6"/>
    </row>
    <row r="8" spans="1:11" ht="21.75" customHeight="1" x14ac:dyDescent="0.55000000000000004">
      <c r="A8" s="6"/>
      <c r="B8" s="6"/>
      <c r="C8" s="60" t="s">
        <v>15</v>
      </c>
      <c r="D8" s="149"/>
      <c r="E8" s="152"/>
      <c r="F8" s="149"/>
      <c r="G8" s="62">
        <v>2</v>
      </c>
      <c r="H8" s="33"/>
      <c r="I8" s="62" t="b">
        <f t="shared" si="0"/>
        <v>0</v>
      </c>
      <c r="J8" s="77">
        <f t="shared" si="1"/>
        <v>0</v>
      </c>
      <c r="K8" s="6"/>
    </row>
    <row r="9" spans="1:11" ht="21.75" customHeight="1" x14ac:dyDescent="0.55000000000000004">
      <c r="A9" s="6"/>
      <c r="B9" s="6"/>
      <c r="C9" s="60" t="s">
        <v>59</v>
      </c>
      <c r="D9" s="149"/>
      <c r="E9" s="152"/>
      <c r="F9" s="149"/>
      <c r="G9" s="62">
        <v>2</v>
      </c>
      <c r="H9" s="33"/>
      <c r="I9" s="62" t="b">
        <f t="shared" si="0"/>
        <v>0</v>
      </c>
      <c r="J9" s="77">
        <f t="shared" si="1"/>
        <v>0</v>
      </c>
      <c r="K9" s="6"/>
    </row>
    <row r="10" spans="1:11" ht="21.75" customHeight="1" x14ac:dyDescent="0.55000000000000004">
      <c r="A10" s="6"/>
      <c r="B10" s="6"/>
      <c r="C10" s="60" t="s">
        <v>60</v>
      </c>
      <c r="D10" s="149"/>
      <c r="E10" s="152"/>
      <c r="F10" s="149"/>
      <c r="G10" s="62">
        <v>2</v>
      </c>
      <c r="H10" s="33"/>
      <c r="I10" s="62" t="b">
        <f t="shared" si="0"/>
        <v>0</v>
      </c>
      <c r="J10" s="77">
        <f t="shared" si="1"/>
        <v>0</v>
      </c>
      <c r="K10" s="6"/>
    </row>
    <row r="11" spans="1:11" ht="21.75" customHeight="1" x14ac:dyDescent="0.55000000000000004">
      <c r="A11" s="6"/>
      <c r="B11" s="6"/>
      <c r="C11" s="60" t="s">
        <v>61</v>
      </c>
      <c r="D11" s="149"/>
      <c r="E11" s="152"/>
      <c r="F11" s="149"/>
      <c r="G11" s="62">
        <v>2</v>
      </c>
      <c r="H11" s="33"/>
      <c r="I11" s="62" t="b">
        <f t="shared" ref="I11:I12" si="2">IF(H11&gt;=251,2.75, IF(H11&gt;=201,2.5, IF(H11&gt;=151,2.25,IF(H11&gt;=126,2, IF(H11&gt;=101,1.75, IF(H11&gt;=76,1.5, IF(H11&gt;=51,1.25, IF(H11&gt;=1,1))))))))</f>
        <v>0</v>
      </c>
      <c r="J11" s="77">
        <f t="shared" ref="J11:J12" si="3">F11*G11*I11</f>
        <v>0</v>
      </c>
      <c r="K11" s="6"/>
    </row>
    <row r="12" spans="1:11" ht="21.75" customHeight="1" x14ac:dyDescent="0.55000000000000004">
      <c r="A12" s="6"/>
      <c r="B12" s="6"/>
      <c r="C12" s="60" t="s">
        <v>62</v>
      </c>
      <c r="D12" s="149"/>
      <c r="E12" s="152"/>
      <c r="F12" s="149"/>
      <c r="G12" s="62">
        <v>2</v>
      </c>
      <c r="H12" s="33"/>
      <c r="I12" s="62" t="b">
        <f t="shared" si="2"/>
        <v>0</v>
      </c>
      <c r="J12" s="77">
        <f t="shared" si="3"/>
        <v>0</v>
      </c>
      <c r="K12" s="6"/>
    </row>
    <row r="13" spans="1:11" ht="21.75" customHeight="1" x14ac:dyDescent="0.55000000000000004">
      <c r="A13" s="6"/>
      <c r="B13" s="6"/>
      <c r="C13" s="60" t="s">
        <v>63</v>
      </c>
      <c r="D13" s="149"/>
      <c r="E13" s="152"/>
      <c r="F13" s="149"/>
      <c r="G13" s="62">
        <v>2</v>
      </c>
      <c r="H13" s="33"/>
      <c r="I13" s="62" t="b">
        <f t="shared" si="0"/>
        <v>0</v>
      </c>
      <c r="J13" s="77">
        <f t="shared" si="1"/>
        <v>0</v>
      </c>
      <c r="K13" s="6"/>
    </row>
    <row r="14" spans="1:11" ht="21.75" customHeight="1" x14ac:dyDescent="0.55000000000000004">
      <c r="A14" s="6"/>
      <c r="B14" s="6"/>
      <c r="C14" s="60" t="s">
        <v>64</v>
      </c>
      <c r="D14" s="149"/>
      <c r="E14" s="152"/>
      <c r="F14" s="149"/>
      <c r="G14" s="62">
        <v>2</v>
      </c>
      <c r="H14" s="33"/>
      <c r="I14" s="62" t="b">
        <f t="shared" si="0"/>
        <v>0</v>
      </c>
      <c r="J14" s="77">
        <f t="shared" si="1"/>
        <v>0</v>
      </c>
      <c r="K14" s="6"/>
    </row>
    <row r="15" spans="1:11" s="28" customFormat="1" ht="21.75" customHeight="1" x14ac:dyDescent="0.55000000000000004">
      <c r="A15" s="9"/>
      <c r="B15" s="9"/>
      <c r="C15" s="173" t="s">
        <v>52</v>
      </c>
      <c r="D15" s="174"/>
      <c r="E15" s="174"/>
      <c r="F15" s="174"/>
      <c r="G15" s="174"/>
      <c r="H15" s="174"/>
      <c r="I15" s="175"/>
      <c r="J15" s="153">
        <f>SUM(J5:J14)</f>
        <v>0</v>
      </c>
      <c r="K15" s="9"/>
    </row>
    <row r="16" spans="1:11" ht="21.75" customHeight="1" x14ac:dyDescent="0.55000000000000004">
      <c r="A16" s="6"/>
      <c r="B16" s="9">
        <v>1.2</v>
      </c>
      <c r="C16" s="9" t="s">
        <v>101</v>
      </c>
      <c r="D16" s="6"/>
      <c r="E16" s="6"/>
      <c r="F16" s="6"/>
      <c r="G16" s="6"/>
      <c r="H16" s="10"/>
      <c r="I16" s="6"/>
      <c r="J16" s="6"/>
      <c r="K16" s="6"/>
    </row>
    <row r="17" spans="1:11" ht="74.25" customHeight="1" x14ac:dyDescent="0.55000000000000004">
      <c r="A17" s="6"/>
      <c r="B17" s="6"/>
      <c r="C17" s="148" t="s">
        <v>51</v>
      </c>
      <c r="D17" s="148" t="s">
        <v>47</v>
      </c>
      <c r="E17" s="148" t="s">
        <v>48</v>
      </c>
      <c r="F17" s="75" t="s">
        <v>49</v>
      </c>
      <c r="G17" s="148" t="s">
        <v>50</v>
      </c>
      <c r="H17" s="75" t="s">
        <v>54</v>
      </c>
      <c r="I17" s="148" t="s">
        <v>50</v>
      </c>
      <c r="J17" s="76" t="s">
        <v>53</v>
      </c>
      <c r="K17" s="75" t="s">
        <v>56</v>
      </c>
    </row>
    <row r="18" spans="1:11" ht="21.75" customHeight="1" x14ac:dyDescent="0.55000000000000004">
      <c r="A18" s="6"/>
      <c r="B18" s="6"/>
      <c r="C18" s="60" t="s">
        <v>6</v>
      </c>
      <c r="D18" s="149"/>
      <c r="E18" s="152"/>
      <c r="F18" s="149"/>
      <c r="G18" s="62">
        <v>2</v>
      </c>
      <c r="H18" s="33"/>
      <c r="I18" s="62" t="b">
        <f>IF(H18&gt;=251,2.75, IF(H18&gt;=201,2.5, IF(H18&gt;=151,2.25,IF(H18&gt;=126,2, IF(H18&gt;=101,1.75, IF(H18&gt;=76,1.5, IF(H18&gt;=51,1.25, IF(H18&gt;=1,1))))))))</f>
        <v>0</v>
      </c>
      <c r="J18" s="149"/>
      <c r="K18" s="74">
        <f>((F18*G18*J18)/15)*I18</f>
        <v>0</v>
      </c>
    </row>
    <row r="19" spans="1:11" ht="21.75" customHeight="1" x14ac:dyDescent="0.55000000000000004">
      <c r="A19" s="6"/>
      <c r="B19" s="6"/>
      <c r="C19" s="60" t="s">
        <v>7</v>
      </c>
      <c r="D19" s="149"/>
      <c r="E19" s="152"/>
      <c r="F19" s="149"/>
      <c r="G19" s="62">
        <v>2</v>
      </c>
      <c r="H19" s="33"/>
      <c r="I19" s="62" t="b">
        <f t="shared" ref="I19:I27" si="4">IF(H19&gt;=251,2.75, IF(H19&gt;=201,2.5, IF(H19&gt;=151,2.25,IF(H19&gt;=126,2, IF(H19&gt;=101,1.75, IF(H19&gt;=76,1.5, IF(H19&gt;=51,1.25, IF(H19&gt;=1,1))))))))</f>
        <v>0</v>
      </c>
      <c r="J19" s="149"/>
      <c r="K19" s="74">
        <f t="shared" ref="K19:K27" si="5">((F19*G19*J19)/15)*I19</f>
        <v>0</v>
      </c>
    </row>
    <row r="20" spans="1:11" ht="21.75" customHeight="1" x14ac:dyDescent="0.55000000000000004">
      <c r="A20" s="6"/>
      <c r="B20" s="6"/>
      <c r="C20" s="60" t="s">
        <v>9</v>
      </c>
      <c r="D20" s="149"/>
      <c r="E20" s="152"/>
      <c r="F20" s="149"/>
      <c r="G20" s="62">
        <v>2</v>
      </c>
      <c r="H20" s="33"/>
      <c r="I20" s="62" t="b">
        <f t="shared" si="4"/>
        <v>0</v>
      </c>
      <c r="J20" s="149"/>
      <c r="K20" s="74">
        <f t="shared" si="5"/>
        <v>0</v>
      </c>
    </row>
    <row r="21" spans="1:11" ht="21.75" customHeight="1" x14ac:dyDescent="0.55000000000000004">
      <c r="A21" s="6"/>
      <c r="B21" s="6"/>
      <c r="C21" s="60" t="s">
        <v>15</v>
      </c>
      <c r="D21" s="149"/>
      <c r="E21" s="152"/>
      <c r="F21" s="149"/>
      <c r="G21" s="62">
        <v>2</v>
      </c>
      <c r="H21" s="33"/>
      <c r="I21" s="62" t="b">
        <f t="shared" si="4"/>
        <v>0</v>
      </c>
      <c r="J21" s="149"/>
      <c r="K21" s="74">
        <f t="shared" si="5"/>
        <v>0</v>
      </c>
    </row>
    <row r="22" spans="1:11" ht="21.75" customHeight="1" x14ac:dyDescent="0.55000000000000004">
      <c r="A22" s="6"/>
      <c r="B22" s="6"/>
      <c r="C22" s="60" t="s">
        <v>59</v>
      </c>
      <c r="D22" s="149"/>
      <c r="E22" s="152"/>
      <c r="F22" s="149"/>
      <c r="G22" s="62">
        <v>2</v>
      </c>
      <c r="H22" s="33"/>
      <c r="I22" s="62" t="b">
        <f t="shared" si="4"/>
        <v>0</v>
      </c>
      <c r="J22" s="149"/>
      <c r="K22" s="74">
        <f t="shared" si="5"/>
        <v>0</v>
      </c>
    </row>
    <row r="23" spans="1:11" ht="21.75" customHeight="1" x14ac:dyDescent="0.55000000000000004">
      <c r="A23" s="6"/>
      <c r="B23" s="6"/>
      <c r="C23" s="60" t="s">
        <v>60</v>
      </c>
      <c r="D23" s="149"/>
      <c r="E23" s="152"/>
      <c r="F23" s="149"/>
      <c r="G23" s="62">
        <v>2</v>
      </c>
      <c r="H23" s="33"/>
      <c r="I23" s="62" t="b">
        <f t="shared" si="4"/>
        <v>0</v>
      </c>
      <c r="J23" s="149"/>
      <c r="K23" s="74">
        <f t="shared" si="5"/>
        <v>0</v>
      </c>
    </row>
    <row r="24" spans="1:11" ht="21.75" customHeight="1" x14ac:dyDescent="0.55000000000000004">
      <c r="A24" s="6"/>
      <c r="B24" s="6"/>
      <c r="C24" s="60" t="s">
        <v>61</v>
      </c>
      <c r="D24" s="149"/>
      <c r="E24" s="152"/>
      <c r="F24" s="149"/>
      <c r="G24" s="62">
        <v>2</v>
      </c>
      <c r="H24" s="33"/>
      <c r="I24" s="62" t="b">
        <f t="shared" ref="I24:I25" si="6">IF(H24&gt;=251,2.75, IF(H24&gt;=201,2.5, IF(H24&gt;=151,2.25,IF(H24&gt;=126,2, IF(H24&gt;=101,1.75, IF(H24&gt;=76,1.5, IF(H24&gt;=51,1.25, IF(H24&gt;=1,1))))))))</f>
        <v>0</v>
      </c>
      <c r="J24" s="149"/>
      <c r="K24" s="74">
        <f t="shared" si="5"/>
        <v>0</v>
      </c>
    </row>
    <row r="25" spans="1:11" ht="21.75" customHeight="1" x14ac:dyDescent="0.55000000000000004">
      <c r="A25" s="6"/>
      <c r="B25" s="6"/>
      <c r="C25" s="60" t="s">
        <v>62</v>
      </c>
      <c r="D25" s="149"/>
      <c r="E25" s="152"/>
      <c r="F25" s="149"/>
      <c r="G25" s="62">
        <v>2</v>
      </c>
      <c r="H25" s="33"/>
      <c r="I25" s="62" t="b">
        <f t="shared" si="6"/>
        <v>0</v>
      </c>
      <c r="J25" s="149"/>
      <c r="K25" s="74">
        <f t="shared" si="5"/>
        <v>0</v>
      </c>
    </row>
    <row r="26" spans="1:11" ht="21.75" customHeight="1" x14ac:dyDescent="0.55000000000000004">
      <c r="A26" s="6"/>
      <c r="B26" s="6"/>
      <c r="C26" s="60" t="s">
        <v>63</v>
      </c>
      <c r="D26" s="149"/>
      <c r="E26" s="152"/>
      <c r="F26" s="149"/>
      <c r="G26" s="62">
        <v>2</v>
      </c>
      <c r="H26" s="33"/>
      <c r="I26" s="62" t="b">
        <f t="shared" si="4"/>
        <v>0</v>
      </c>
      <c r="J26" s="149"/>
      <c r="K26" s="74">
        <f t="shared" si="5"/>
        <v>0</v>
      </c>
    </row>
    <row r="27" spans="1:11" ht="21.75" customHeight="1" x14ac:dyDescent="0.55000000000000004">
      <c r="A27" s="6"/>
      <c r="B27" s="6"/>
      <c r="C27" s="60" t="s">
        <v>64</v>
      </c>
      <c r="D27" s="149"/>
      <c r="E27" s="152"/>
      <c r="F27" s="149"/>
      <c r="G27" s="62">
        <v>2</v>
      </c>
      <c r="H27" s="33"/>
      <c r="I27" s="62" t="b">
        <f t="shared" si="4"/>
        <v>0</v>
      </c>
      <c r="J27" s="149"/>
      <c r="K27" s="74">
        <f t="shared" si="5"/>
        <v>0</v>
      </c>
    </row>
    <row r="28" spans="1:11" ht="21.75" customHeight="1" x14ac:dyDescent="0.55000000000000004">
      <c r="A28" s="6"/>
      <c r="B28" s="6"/>
      <c r="C28" s="189" t="s">
        <v>52</v>
      </c>
      <c r="D28" s="189"/>
      <c r="E28" s="189"/>
      <c r="F28" s="189"/>
      <c r="G28" s="189"/>
      <c r="H28" s="189"/>
      <c r="I28" s="189"/>
      <c r="J28" s="189"/>
      <c r="K28" s="153">
        <f>SUM(K18:K27)</f>
        <v>0</v>
      </c>
    </row>
    <row r="29" spans="1:11" ht="21.75" customHeight="1" x14ac:dyDescent="0.55000000000000004">
      <c r="A29" s="6"/>
      <c r="B29" s="9">
        <v>1.3</v>
      </c>
      <c r="C29" s="9" t="s">
        <v>102</v>
      </c>
      <c r="D29" s="6"/>
      <c r="E29" s="6"/>
      <c r="F29" s="6"/>
      <c r="G29" s="6"/>
      <c r="H29" s="10"/>
      <c r="I29" s="6"/>
      <c r="J29" s="6"/>
      <c r="K29" s="6"/>
    </row>
    <row r="30" spans="1:11" ht="21.75" customHeight="1" x14ac:dyDescent="0.55000000000000004">
      <c r="A30" s="6"/>
      <c r="B30" s="6"/>
      <c r="C30" s="147" t="s">
        <v>51</v>
      </c>
      <c r="D30" s="147" t="s">
        <v>47</v>
      </c>
      <c r="E30" s="147" t="s">
        <v>48</v>
      </c>
      <c r="F30" s="154" t="s">
        <v>49</v>
      </c>
      <c r="G30" s="147" t="s">
        <v>50</v>
      </c>
      <c r="H30" s="154" t="s">
        <v>54</v>
      </c>
      <c r="I30" s="147" t="s">
        <v>50</v>
      </c>
      <c r="J30" s="154" t="s">
        <v>103</v>
      </c>
      <c r="K30" s="154" t="s">
        <v>56</v>
      </c>
    </row>
    <row r="31" spans="1:11" ht="21.75" customHeight="1" x14ac:dyDescent="0.55000000000000004">
      <c r="A31" s="6"/>
      <c r="B31" s="6"/>
      <c r="C31" s="60" t="s">
        <v>6</v>
      </c>
      <c r="D31" s="149"/>
      <c r="E31" s="152"/>
      <c r="F31" s="149"/>
      <c r="G31" s="62">
        <v>2</v>
      </c>
      <c r="H31" s="33"/>
      <c r="I31" s="62" t="b">
        <f>IF(H31&gt;=251,2.75, IF(H31&gt;=201,2.5, IF(H31&gt;=151,2.25,IF(H31&gt;=126,2, IF(H31&gt;=101,1.75, IF(H31&gt;=76,1.5, IF(H31&gt;=51,1.25, IF(H31&gt;=1,1))))))))</f>
        <v>0</v>
      </c>
      <c r="J31" s="149"/>
      <c r="K31" s="74">
        <f>IFERROR(((F31*G31)*I31)/J31,0)</f>
        <v>0</v>
      </c>
    </row>
    <row r="32" spans="1:11" ht="21.75" customHeight="1" x14ac:dyDescent="0.55000000000000004">
      <c r="A32" s="6"/>
      <c r="B32" s="6"/>
      <c r="C32" s="60" t="s">
        <v>7</v>
      </c>
      <c r="D32" s="149"/>
      <c r="E32" s="152"/>
      <c r="F32" s="149"/>
      <c r="G32" s="62">
        <v>2</v>
      </c>
      <c r="H32" s="33"/>
      <c r="I32" s="62" t="b">
        <f t="shared" ref="I32:I36" si="7">IF(H32&gt;=251,2.75, IF(H32&gt;=201,2.5, IF(H32&gt;=151,2.25,IF(H32&gt;=126,2, IF(H32&gt;=101,1.75, IF(H32&gt;=76,1.5, IF(H32&gt;=51,1.25, IF(H32&gt;=1,1))))))))</f>
        <v>0</v>
      </c>
      <c r="J32" s="149"/>
      <c r="K32" s="74">
        <f t="shared" ref="K32:K40" si="8">IFERROR(((F32*G32)*I32)/J32,0)</f>
        <v>0</v>
      </c>
    </row>
    <row r="33" spans="1:11" ht="21.75" customHeight="1" x14ac:dyDescent="0.55000000000000004">
      <c r="A33" s="6"/>
      <c r="B33" s="6"/>
      <c r="C33" s="60" t="s">
        <v>9</v>
      </c>
      <c r="D33" s="149"/>
      <c r="E33" s="152"/>
      <c r="F33" s="149"/>
      <c r="G33" s="62">
        <v>2</v>
      </c>
      <c r="H33" s="33"/>
      <c r="I33" s="62" t="b">
        <f t="shared" si="7"/>
        <v>0</v>
      </c>
      <c r="J33" s="149"/>
      <c r="K33" s="74">
        <f t="shared" si="8"/>
        <v>0</v>
      </c>
    </row>
    <row r="34" spans="1:11" ht="21.75" customHeight="1" x14ac:dyDescent="0.55000000000000004">
      <c r="A34" s="6"/>
      <c r="B34" s="6"/>
      <c r="C34" s="60" t="s">
        <v>15</v>
      </c>
      <c r="D34" s="149"/>
      <c r="E34" s="152"/>
      <c r="F34" s="149"/>
      <c r="G34" s="62">
        <v>2</v>
      </c>
      <c r="H34" s="33"/>
      <c r="I34" s="62" t="b">
        <f t="shared" si="7"/>
        <v>0</v>
      </c>
      <c r="J34" s="149"/>
      <c r="K34" s="74">
        <f t="shared" si="8"/>
        <v>0</v>
      </c>
    </row>
    <row r="35" spans="1:11" ht="21.75" customHeight="1" x14ac:dyDescent="0.55000000000000004">
      <c r="A35" s="6"/>
      <c r="B35" s="6"/>
      <c r="C35" s="60" t="s">
        <v>59</v>
      </c>
      <c r="D35" s="149"/>
      <c r="E35" s="152"/>
      <c r="F35" s="149"/>
      <c r="G35" s="62">
        <v>2</v>
      </c>
      <c r="H35" s="33"/>
      <c r="I35" s="62" t="b">
        <f t="shared" si="7"/>
        <v>0</v>
      </c>
      <c r="J35" s="149"/>
      <c r="K35" s="74">
        <f t="shared" si="8"/>
        <v>0</v>
      </c>
    </row>
    <row r="36" spans="1:11" ht="21.75" customHeight="1" x14ac:dyDescent="0.55000000000000004">
      <c r="A36" s="6"/>
      <c r="B36" s="6"/>
      <c r="C36" s="60" t="s">
        <v>60</v>
      </c>
      <c r="D36" s="149"/>
      <c r="E36" s="152"/>
      <c r="F36" s="149"/>
      <c r="G36" s="62">
        <v>2</v>
      </c>
      <c r="H36" s="33"/>
      <c r="I36" s="62" t="b">
        <f t="shared" si="7"/>
        <v>0</v>
      </c>
      <c r="J36" s="149"/>
      <c r="K36" s="74">
        <f t="shared" si="8"/>
        <v>0</v>
      </c>
    </row>
    <row r="37" spans="1:11" ht="21.75" customHeight="1" x14ac:dyDescent="0.55000000000000004">
      <c r="A37" s="6"/>
      <c r="B37" s="6"/>
      <c r="C37" s="60" t="s">
        <v>61</v>
      </c>
      <c r="D37" s="149"/>
      <c r="E37" s="152"/>
      <c r="F37" s="149"/>
      <c r="G37" s="62">
        <v>2</v>
      </c>
      <c r="H37" s="33"/>
      <c r="I37" s="62" t="b">
        <f t="shared" ref="I37:I40" si="9">IF(H37&gt;=251,2.75, IF(H37&gt;=201,2.5, IF(H37&gt;=151,2.25,IF(H37&gt;=126,2, IF(H37&gt;=101,1.75, IF(H37&gt;=76,1.5, IF(H37&gt;=51,1.25, IF(H37&gt;=1,1))))))))</f>
        <v>0</v>
      </c>
      <c r="J37" s="149"/>
      <c r="K37" s="74">
        <f t="shared" si="8"/>
        <v>0</v>
      </c>
    </row>
    <row r="38" spans="1:11" ht="21.75" customHeight="1" x14ac:dyDescent="0.55000000000000004">
      <c r="A38" s="6"/>
      <c r="B38" s="6"/>
      <c r="C38" s="60" t="s">
        <v>62</v>
      </c>
      <c r="D38" s="149"/>
      <c r="E38" s="152"/>
      <c r="F38" s="149"/>
      <c r="G38" s="62">
        <v>2</v>
      </c>
      <c r="H38" s="33"/>
      <c r="I38" s="62" t="b">
        <f t="shared" si="9"/>
        <v>0</v>
      </c>
      <c r="J38" s="149"/>
      <c r="K38" s="74">
        <f t="shared" si="8"/>
        <v>0</v>
      </c>
    </row>
    <row r="39" spans="1:11" ht="21.75" customHeight="1" x14ac:dyDescent="0.55000000000000004">
      <c r="A39" s="6"/>
      <c r="B39" s="6"/>
      <c r="C39" s="60" t="s">
        <v>63</v>
      </c>
      <c r="D39" s="149"/>
      <c r="E39" s="152"/>
      <c r="F39" s="149"/>
      <c r="G39" s="62">
        <v>2</v>
      </c>
      <c r="H39" s="33"/>
      <c r="I39" s="62" t="b">
        <f t="shared" si="9"/>
        <v>0</v>
      </c>
      <c r="J39" s="149"/>
      <c r="K39" s="74">
        <f t="shared" si="8"/>
        <v>0</v>
      </c>
    </row>
    <row r="40" spans="1:11" ht="21.75" customHeight="1" x14ac:dyDescent="0.55000000000000004">
      <c r="A40" s="6"/>
      <c r="B40" s="6"/>
      <c r="C40" s="60" t="s">
        <v>64</v>
      </c>
      <c r="D40" s="149"/>
      <c r="E40" s="152"/>
      <c r="F40" s="149"/>
      <c r="G40" s="62">
        <v>2</v>
      </c>
      <c r="H40" s="33"/>
      <c r="I40" s="62" t="b">
        <f t="shared" si="9"/>
        <v>0</v>
      </c>
      <c r="J40" s="149"/>
      <c r="K40" s="74">
        <f t="shared" si="8"/>
        <v>0</v>
      </c>
    </row>
    <row r="41" spans="1:11" ht="21.75" customHeight="1" x14ac:dyDescent="0.55000000000000004">
      <c r="A41" s="6"/>
      <c r="B41" s="6"/>
      <c r="C41" s="194" t="s">
        <v>52</v>
      </c>
      <c r="D41" s="195"/>
      <c r="E41" s="195"/>
      <c r="F41" s="195"/>
      <c r="G41" s="195"/>
      <c r="H41" s="195"/>
      <c r="I41" s="195"/>
      <c r="J41" s="196"/>
      <c r="K41" s="153">
        <f>SUM(K31:K40)</f>
        <v>0</v>
      </c>
    </row>
    <row r="42" spans="1:11" ht="21.75" customHeight="1" x14ac:dyDescent="0.55000000000000004">
      <c r="A42" s="6"/>
      <c r="B42" s="9">
        <v>1.4</v>
      </c>
      <c r="C42" s="9" t="s">
        <v>55</v>
      </c>
      <c r="D42" s="6"/>
      <c r="E42" s="6"/>
      <c r="F42" s="6"/>
      <c r="G42" s="6"/>
      <c r="H42" s="10"/>
      <c r="I42" s="6"/>
      <c r="J42" s="6"/>
      <c r="K42" s="6"/>
    </row>
    <row r="43" spans="1:11" ht="42" customHeight="1" x14ac:dyDescent="0.55000000000000004">
      <c r="A43" s="6"/>
      <c r="B43" s="6"/>
      <c r="C43" s="148" t="s">
        <v>51</v>
      </c>
      <c r="D43" s="148" t="s">
        <v>47</v>
      </c>
      <c r="E43" s="148" t="s">
        <v>48</v>
      </c>
      <c r="F43" s="156" t="s">
        <v>224</v>
      </c>
      <c r="G43" s="148" t="s">
        <v>50</v>
      </c>
      <c r="H43" s="75" t="s">
        <v>56</v>
      </c>
      <c r="I43" s="56"/>
      <c r="J43" s="6"/>
      <c r="K43" s="6"/>
    </row>
    <row r="44" spans="1:11" ht="21.75" customHeight="1" x14ac:dyDescent="0.55000000000000004">
      <c r="A44" s="6"/>
      <c r="B44" s="6"/>
      <c r="C44" s="60" t="s">
        <v>6</v>
      </c>
      <c r="D44" s="149"/>
      <c r="E44" s="152"/>
      <c r="F44" s="149"/>
      <c r="G44" s="62">
        <v>1</v>
      </c>
      <c r="H44" s="72">
        <f>F44*G44</f>
        <v>0</v>
      </c>
      <c r="I44" s="6"/>
      <c r="J44" s="6"/>
      <c r="K44" s="6"/>
    </row>
    <row r="45" spans="1:11" ht="21.75" customHeight="1" x14ac:dyDescent="0.55000000000000004">
      <c r="A45" s="6"/>
      <c r="B45" s="6"/>
      <c r="C45" s="60" t="s">
        <v>7</v>
      </c>
      <c r="D45" s="149"/>
      <c r="E45" s="152"/>
      <c r="F45" s="149"/>
      <c r="G45" s="62">
        <v>1</v>
      </c>
      <c r="H45" s="72">
        <f t="shared" ref="H45:H48" si="10">F45*G45</f>
        <v>0</v>
      </c>
      <c r="I45" s="6"/>
      <c r="J45" s="6"/>
      <c r="K45" s="6"/>
    </row>
    <row r="46" spans="1:11" ht="21.75" customHeight="1" x14ac:dyDescent="0.55000000000000004">
      <c r="A46" s="6"/>
      <c r="B46" s="6"/>
      <c r="C46" s="60" t="s">
        <v>9</v>
      </c>
      <c r="D46" s="149"/>
      <c r="E46" s="152"/>
      <c r="F46" s="149"/>
      <c r="G46" s="62">
        <v>1</v>
      </c>
      <c r="H46" s="72">
        <f t="shared" si="10"/>
        <v>0</v>
      </c>
      <c r="I46" s="6"/>
      <c r="J46" s="6"/>
      <c r="K46" s="6"/>
    </row>
    <row r="47" spans="1:11" ht="21.75" customHeight="1" x14ac:dyDescent="0.55000000000000004">
      <c r="A47" s="6"/>
      <c r="B47" s="6"/>
      <c r="C47" s="60" t="s">
        <v>15</v>
      </c>
      <c r="D47" s="149"/>
      <c r="E47" s="152"/>
      <c r="F47" s="149"/>
      <c r="G47" s="62">
        <v>1</v>
      </c>
      <c r="H47" s="72">
        <f t="shared" si="10"/>
        <v>0</v>
      </c>
      <c r="I47" s="6"/>
      <c r="J47" s="6"/>
      <c r="K47" s="6"/>
    </row>
    <row r="48" spans="1:11" ht="21.75" customHeight="1" x14ac:dyDescent="0.55000000000000004">
      <c r="A48" s="6"/>
      <c r="B48" s="6"/>
      <c r="C48" s="60" t="s">
        <v>59</v>
      </c>
      <c r="D48" s="149"/>
      <c r="E48" s="152"/>
      <c r="F48" s="149"/>
      <c r="G48" s="62">
        <v>1</v>
      </c>
      <c r="H48" s="72">
        <f t="shared" si="10"/>
        <v>0</v>
      </c>
      <c r="I48" s="6"/>
      <c r="J48" s="6"/>
      <c r="K48" s="6"/>
    </row>
    <row r="49" spans="1:11" ht="21.75" customHeight="1" x14ac:dyDescent="0.55000000000000004">
      <c r="A49" s="6"/>
      <c r="B49" s="6"/>
      <c r="C49" s="189" t="s">
        <v>52</v>
      </c>
      <c r="D49" s="189"/>
      <c r="E49" s="189"/>
      <c r="F49" s="189"/>
      <c r="G49" s="189"/>
      <c r="H49" s="73">
        <f>IF((H44+H45+H46+H48+H47)&gt;=10,10, IF((H44+H45+H46+H47+H48)&gt;=0,H44+H45+H46+H47+H48))</f>
        <v>0</v>
      </c>
      <c r="I49" s="6"/>
      <c r="J49" s="6"/>
      <c r="K49" s="6"/>
    </row>
    <row r="50" spans="1:11" ht="21.75" customHeight="1" x14ac:dyDescent="0.55000000000000004">
      <c r="A50" s="6"/>
      <c r="B50" s="6"/>
      <c r="C50" s="67" t="s">
        <v>182</v>
      </c>
      <c r="D50" s="20"/>
      <c r="E50" s="20"/>
      <c r="F50" s="20"/>
      <c r="G50" s="20"/>
      <c r="H50" s="21"/>
      <c r="I50" s="20"/>
      <c r="J50" s="6"/>
      <c r="K50" s="6"/>
    </row>
    <row r="51" spans="1:11" ht="21.75" customHeight="1" x14ac:dyDescent="0.55000000000000004">
      <c r="A51" s="6"/>
      <c r="B51" s="6"/>
      <c r="C51" s="66" t="s">
        <v>6</v>
      </c>
      <c r="D51" s="190"/>
      <c r="E51" s="190"/>
      <c r="F51" s="190"/>
      <c r="G51" s="190"/>
      <c r="H51" s="191" t="s">
        <v>183</v>
      </c>
      <c r="I51" s="191"/>
      <c r="J51" s="190"/>
      <c r="K51" s="190"/>
    </row>
    <row r="52" spans="1:11" ht="21.75" customHeight="1" x14ac:dyDescent="0.55000000000000004">
      <c r="A52" s="6"/>
      <c r="B52" s="6"/>
      <c r="C52" s="66" t="s">
        <v>7</v>
      </c>
      <c r="D52" s="190"/>
      <c r="E52" s="190"/>
      <c r="F52" s="190"/>
      <c r="G52" s="190"/>
      <c r="H52" s="191" t="s">
        <v>183</v>
      </c>
      <c r="I52" s="191"/>
      <c r="J52" s="190"/>
      <c r="K52" s="190"/>
    </row>
    <row r="53" spans="1:11" ht="21.75" customHeight="1" x14ac:dyDescent="0.55000000000000004">
      <c r="A53" s="6"/>
      <c r="B53" s="6"/>
      <c r="C53" s="66" t="s">
        <v>9</v>
      </c>
      <c r="D53" s="190"/>
      <c r="E53" s="190"/>
      <c r="F53" s="190"/>
      <c r="G53" s="190"/>
      <c r="H53" s="191" t="s">
        <v>183</v>
      </c>
      <c r="I53" s="191"/>
      <c r="J53" s="190"/>
      <c r="K53" s="190"/>
    </row>
    <row r="54" spans="1:11" ht="21.75" customHeight="1" x14ac:dyDescent="0.55000000000000004">
      <c r="A54" s="6"/>
      <c r="B54" s="6"/>
      <c r="C54" s="66" t="s">
        <v>15</v>
      </c>
      <c r="D54" s="190"/>
      <c r="E54" s="190"/>
      <c r="F54" s="190"/>
      <c r="G54" s="190"/>
      <c r="H54" s="191" t="s">
        <v>183</v>
      </c>
      <c r="I54" s="191"/>
      <c r="J54" s="190"/>
      <c r="K54" s="190"/>
    </row>
    <row r="55" spans="1:11" ht="21.75" customHeight="1" x14ac:dyDescent="0.55000000000000004">
      <c r="A55" s="6"/>
      <c r="B55" s="6"/>
      <c r="C55" s="66" t="s">
        <v>59</v>
      </c>
      <c r="D55" s="190"/>
      <c r="E55" s="190"/>
      <c r="F55" s="190"/>
      <c r="G55" s="190"/>
      <c r="H55" s="191" t="s">
        <v>183</v>
      </c>
      <c r="I55" s="191"/>
      <c r="J55" s="190"/>
      <c r="K55" s="190"/>
    </row>
    <row r="56" spans="1:11" ht="21.75" customHeight="1" x14ac:dyDescent="0.55000000000000004">
      <c r="A56" s="6"/>
      <c r="B56" s="6"/>
      <c r="C56" s="66" t="s">
        <v>60</v>
      </c>
      <c r="D56" s="190"/>
      <c r="E56" s="190"/>
      <c r="F56" s="190"/>
      <c r="G56" s="190"/>
      <c r="H56" s="191" t="s">
        <v>183</v>
      </c>
      <c r="I56" s="191"/>
      <c r="J56" s="190"/>
      <c r="K56" s="190"/>
    </row>
    <row r="57" spans="1:11" ht="21.75" customHeight="1" x14ac:dyDescent="0.55000000000000004">
      <c r="A57" s="6"/>
      <c r="B57" s="6"/>
      <c r="C57" s="66" t="s">
        <v>61</v>
      </c>
      <c r="D57" s="190"/>
      <c r="E57" s="190"/>
      <c r="F57" s="190"/>
      <c r="G57" s="190"/>
      <c r="H57" s="191" t="s">
        <v>183</v>
      </c>
      <c r="I57" s="191"/>
      <c r="J57" s="190"/>
      <c r="K57" s="190"/>
    </row>
    <row r="58" spans="1:11" ht="21.75" customHeight="1" x14ac:dyDescent="0.55000000000000004">
      <c r="A58" s="6"/>
      <c r="B58" s="6"/>
      <c r="C58" s="66" t="s">
        <v>62</v>
      </c>
      <c r="D58" s="190"/>
      <c r="E58" s="190"/>
      <c r="F58" s="190"/>
      <c r="G58" s="190"/>
      <c r="H58" s="191" t="s">
        <v>183</v>
      </c>
      <c r="I58" s="191"/>
      <c r="J58" s="190"/>
      <c r="K58" s="190"/>
    </row>
    <row r="59" spans="1:11" ht="21.75" customHeight="1" x14ac:dyDescent="0.55000000000000004">
      <c r="A59" s="6"/>
      <c r="B59" s="6"/>
      <c r="C59" s="66" t="s">
        <v>63</v>
      </c>
      <c r="D59" s="190"/>
      <c r="E59" s="190"/>
      <c r="F59" s="190"/>
      <c r="G59" s="190"/>
      <c r="H59" s="191" t="s">
        <v>183</v>
      </c>
      <c r="I59" s="191"/>
      <c r="J59" s="190"/>
      <c r="K59" s="190"/>
    </row>
    <row r="60" spans="1:11" ht="21.75" customHeight="1" x14ac:dyDescent="0.55000000000000004">
      <c r="A60" s="6"/>
      <c r="B60" s="6"/>
      <c r="C60" s="66" t="s">
        <v>64</v>
      </c>
      <c r="D60" s="190"/>
      <c r="E60" s="190"/>
      <c r="F60" s="190"/>
      <c r="G60" s="190"/>
      <c r="H60" s="191" t="s">
        <v>183</v>
      </c>
      <c r="I60" s="191"/>
      <c r="J60" s="190"/>
      <c r="K60" s="190"/>
    </row>
    <row r="61" spans="1:11" ht="21.75" customHeight="1" x14ac:dyDescent="0.55000000000000004">
      <c r="A61" s="6"/>
      <c r="B61" s="6"/>
      <c r="C61" s="66" t="s">
        <v>172</v>
      </c>
      <c r="D61" s="190"/>
      <c r="E61" s="190"/>
      <c r="F61" s="190"/>
      <c r="G61" s="190"/>
      <c r="H61" s="191" t="s">
        <v>183</v>
      </c>
      <c r="I61" s="191"/>
      <c r="J61" s="190"/>
      <c r="K61" s="190"/>
    </row>
    <row r="62" spans="1:11" ht="21.75" customHeight="1" x14ac:dyDescent="0.55000000000000004">
      <c r="A62" s="6"/>
      <c r="B62" s="6"/>
      <c r="C62" s="66" t="s">
        <v>173</v>
      </c>
      <c r="D62" s="190"/>
      <c r="E62" s="190"/>
      <c r="F62" s="190"/>
      <c r="G62" s="190"/>
      <c r="H62" s="191" t="s">
        <v>183</v>
      </c>
      <c r="I62" s="191"/>
      <c r="J62" s="190"/>
      <c r="K62" s="190"/>
    </row>
    <row r="63" spans="1:11" ht="21.75" customHeight="1" x14ac:dyDescent="0.55000000000000004">
      <c r="A63" s="6"/>
      <c r="B63" s="6"/>
      <c r="C63" s="66" t="s">
        <v>174</v>
      </c>
      <c r="D63" s="190"/>
      <c r="E63" s="190"/>
      <c r="F63" s="190"/>
      <c r="G63" s="190"/>
      <c r="H63" s="191" t="s">
        <v>183</v>
      </c>
      <c r="I63" s="191"/>
      <c r="J63" s="190"/>
      <c r="K63" s="190"/>
    </row>
    <row r="64" spans="1:11" ht="21.75" customHeight="1" x14ac:dyDescent="0.55000000000000004">
      <c r="A64" s="6"/>
      <c r="B64" s="6"/>
      <c r="C64" s="66" t="s">
        <v>175</v>
      </c>
      <c r="D64" s="190"/>
      <c r="E64" s="190"/>
      <c r="F64" s="190"/>
      <c r="G64" s="190"/>
      <c r="H64" s="191" t="s">
        <v>183</v>
      </c>
      <c r="I64" s="191"/>
      <c r="J64" s="190"/>
      <c r="K64" s="190"/>
    </row>
    <row r="65" spans="1:11" ht="21.75" customHeight="1" x14ac:dyDescent="0.55000000000000004">
      <c r="A65" s="6"/>
      <c r="B65" s="6"/>
      <c r="C65" s="66" t="s">
        <v>176</v>
      </c>
      <c r="D65" s="190"/>
      <c r="E65" s="190"/>
      <c r="F65" s="190"/>
      <c r="G65" s="190"/>
      <c r="H65" s="191" t="s">
        <v>183</v>
      </c>
      <c r="I65" s="191"/>
      <c r="J65" s="190"/>
      <c r="K65" s="190"/>
    </row>
    <row r="66" spans="1:11" ht="21.75" customHeight="1" x14ac:dyDescent="0.55000000000000004">
      <c r="A66" s="6"/>
      <c r="B66" s="6"/>
      <c r="C66" s="66" t="s">
        <v>177</v>
      </c>
      <c r="D66" s="190"/>
      <c r="E66" s="190"/>
      <c r="F66" s="190"/>
      <c r="G66" s="190"/>
      <c r="H66" s="191" t="s">
        <v>183</v>
      </c>
      <c r="I66" s="191"/>
      <c r="J66" s="190"/>
      <c r="K66" s="190"/>
    </row>
    <row r="67" spans="1:11" ht="21.75" customHeight="1" x14ac:dyDescent="0.55000000000000004">
      <c r="A67" s="6"/>
      <c r="B67" s="6"/>
      <c r="C67" s="66" t="s">
        <v>181</v>
      </c>
      <c r="D67" s="190"/>
      <c r="E67" s="190"/>
      <c r="F67" s="190"/>
      <c r="G67" s="190"/>
      <c r="H67" s="191" t="s">
        <v>183</v>
      </c>
      <c r="I67" s="191"/>
      <c r="J67" s="190"/>
      <c r="K67" s="190"/>
    </row>
    <row r="68" spans="1:11" ht="21.75" customHeight="1" x14ac:dyDescent="0.55000000000000004">
      <c r="A68" s="6"/>
      <c r="B68" s="6"/>
      <c r="C68" s="66" t="s">
        <v>178</v>
      </c>
      <c r="D68" s="190"/>
      <c r="E68" s="190"/>
      <c r="F68" s="190"/>
      <c r="G68" s="190"/>
      <c r="H68" s="191" t="s">
        <v>183</v>
      </c>
      <c r="I68" s="191"/>
      <c r="J68" s="190"/>
      <c r="K68" s="190"/>
    </row>
    <row r="69" spans="1:11" ht="21.75" customHeight="1" x14ac:dyDescent="0.55000000000000004">
      <c r="A69" s="6"/>
      <c r="B69" s="6"/>
      <c r="C69" s="66" t="s">
        <v>179</v>
      </c>
      <c r="D69" s="190"/>
      <c r="E69" s="190"/>
      <c r="F69" s="190"/>
      <c r="G69" s="190"/>
      <c r="H69" s="191" t="s">
        <v>183</v>
      </c>
      <c r="I69" s="191"/>
      <c r="J69" s="190"/>
      <c r="K69" s="190"/>
    </row>
    <row r="70" spans="1:11" ht="21.75" customHeight="1" x14ac:dyDescent="0.55000000000000004">
      <c r="A70" s="6"/>
      <c r="B70" s="6"/>
      <c r="C70" s="66" t="s">
        <v>180</v>
      </c>
      <c r="D70" s="190"/>
      <c r="E70" s="190"/>
      <c r="F70" s="190"/>
      <c r="G70" s="190"/>
      <c r="H70" s="191" t="s">
        <v>183</v>
      </c>
      <c r="I70" s="191"/>
      <c r="J70" s="190"/>
      <c r="K70" s="190"/>
    </row>
    <row r="71" spans="1:11" ht="21.75" customHeight="1" x14ac:dyDescent="0.55000000000000004">
      <c r="A71" s="6"/>
      <c r="B71" s="9">
        <v>1.5</v>
      </c>
      <c r="C71" s="155" t="s">
        <v>223</v>
      </c>
      <c r="D71" s="6"/>
      <c r="E71" s="6"/>
      <c r="F71" s="6"/>
      <c r="G71" s="6"/>
      <c r="H71" s="10"/>
      <c r="I71" s="6"/>
      <c r="J71" s="6"/>
      <c r="K71" s="6"/>
    </row>
    <row r="72" spans="1:11" ht="21.75" customHeight="1" x14ac:dyDescent="0.55000000000000004">
      <c r="A72" s="6"/>
      <c r="B72" s="6"/>
      <c r="C72" s="147" t="s">
        <v>51</v>
      </c>
      <c r="D72" s="147" t="s">
        <v>47</v>
      </c>
      <c r="E72" s="147" t="s">
        <v>48</v>
      </c>
      <c r="F72" s="180" t="s">
        <v>57</v>
      </c>
      <c r="G72" s="182"/>
      <c r="H72" s="154" t="s">
        <v>50</v>
      </c>
      <c r="I72" s="147" t="s">
        <v>56</v>
      </c>
      <c r="J72" s="6"/>
      <c r="K72" s="6"/>
    </row>
    <row r="73" spans="1:11" ht="21.75" customHeight="1" x14ac:dyDescent="0.55000000000000004">
      <c r="A73" s="6"/>
      <c r="B73" s="6"/>
      <c r="C73" s="60" t="s">
        <v>6</v>
      </c>
      <c r="D73" s="149"/>
      <c r="E73" s="34"/>
      <c r="F73" s="192"/>
      <c r="G73" s="192"/>
      <c r="H73" s="68">
        <v>0.5</v>
      </c>
      <c r="I73" s="71">
        <f>F73*H73</f>
        <v>0</v>
      </c>
      <c r="J73" s="6"/>
      <c r="K73" s="6"/>
    </row>
    <row r="74" spans="1:11" ht="21.75" customHeight="1" x14ac:dyDescent="0.55000000000000004">
      <c r="A74" s="6"/>
      <c r="B74" s="6"/>
      <c r="C74" s="60" t="s">
        <v>7</v>
      </c>
      <c r="D74" s="35"/>
      <c r="E74" s="34"/>
      <c r="F74" s="192"/>
      <c r="G74" s="192"/>
      <c r="H74" s="68">
        <v>0.5</v>
      </c>
      <c r="I74" s="71">
        <f t="shared" ref="I74:I75" si="11">F74*H74</f>
        <v>0</v>
      </c>
      <c r="J74" s="6"/>
      <c r="K74" s="6"/>
    </row>
    <row r="75" spans="1:11" ht="21.75" customHeight="1" x14ac:dyDescent="0.55000000000000004">
      <c r="A75" s="6"/>
      <c r="B75" s="6"/>
      <c r="C75" s="60" t="s">
        <v>9</v>
      </c>
      <c r="D75" s="35"/>
      <c r="E75" s="34"/>
      <c r="F75" s="192"/>
      <c r="G75" s="192"/>
      <c r="H75" s="68">
        <v>0.5</v>
      </c>
      <c r="I75" s="71">
        <f t="shared" si="11"/>
        <v>0</v>
      </c>
      <c r="J75" s="6"/>
      <c r="K75" s="6"/>
    </row>
    <row r="76" spans="1:11" ht="21.75" customHeight="1" x14ac:dyDescent="0.55000000000000004">
      <c r="A76" s="6"/>
      <c r="B76" s="6"/>
      <c r="C76" s="189" t="s">
        <v>52</v>
      </c>
      <c r="D76" s="189"/>
      <c r="E76" s="189"/>
      <c r="F76" s="189"/>
      <c r="G76" s="189"/>
      <c r="H76" s="189"/>
      <c r="I76" s="153">
        <f>SUM(I73:I75)</f>
        <v>0</v>
      </c>
      <c r="J76" s="6"/>
      <c r="K76" s="6"/>
    </row>
    <row r="77" spans="1:11" ht="21.75" customHeight="1" x14ac:dyDescent="0.55000000000000004">
      <c r="A77" s="6"/>
      <c r="B77" s="6"/>
      <c r="C77" s="67" t="s">
        <v>58</v>
      </c>
      <c r="D77" s="20"/>
      <c r="E77" s="20"/>
      <c r="F77" s="20"/>
      <c r="G77" s="20"/>
      <c r="H77" s="21"/>
      <c r="I77" s="20"/>
      <c r="J77" s="6"/>
      <c r="K77" s="6"/>
    </row>
    <row r="78" spans="1:11" ht="21.75" customHeight="1" x14ac:dyDescent="0.55000000000000004">
      <c r="A78" s="6"/>
      <c r="B78" s="6"/>
      <c r="C78" s="66" t="s">
        <v>6</v>
      </c>
      <c r="D78" s="190"/>
      <c r="E78" s="190"/>
      <c r="F78" s="190"/>
      <c r="G78" s="190"/>
      <c r="H78" s="190"/>
      <c r="I78" s="190"/>
      <c r="J78" s="190"/>
      <c r="K78" s="190"/>
    </row>
    <row r="79" spans="1:11" ht="21.75" customHeight="1" x14ac:dyDescent="0.55000000000000004">
      <c r="A79" s="6"/>
      <c r="B79" s="6"/>
      <c r="C79" s="66" t="s">
        <v>7</v>
      </c>
      <c r="D79" s="184"/>
      <c r="E79" s="184"/>
      <c r="F79" s="184"/>
      <c r="G79" s="184"/>
      <c r="H79" s="184"/>
      <c r="I79" s="184"/>
      <c r="J79" s="184"/>
      <c r="K79" s="184"/>
    </row>
    <row r="80" spans="1:11" ht="21.75" customHeight="1" x14ac:dyDescent="0.55000000000000004">
      <c r="A80" s="6"/>
      <c r="B80" s="6"/>
      <c r="C80" s="66" t="s">
        <v>9</v>
      </c>
      <c r="D80" s="184"/>
      <c r="E80" s="184"/>
      <c r="F80" s="184"/>
      <c r="G80" s="184"/>
      <c r="H80" s="184"/>
      <c r="I80" s="184"/>
      <c r="J80" s="184"/>
      <c r="K80" s="184"/>
    </row>
    <row r="81" spans="1:11" ht="21.75" customHeight="1" x14ac:dyDescent="0.55000000000000004">
      <c r="A81" s="6"/>
      <c r="B81" s="6"/>
      <c r="C81" s="66" t="s">
        <v>15</v>
      </c>
      <c r="D81" s="184"/>
      <c r="E81" s="184"/>
      <c r="F81" s="184"/>
      <c r="G81" s="184"/>
      <c r="H81" s="184"/>
      <c r="I81" s="184"/>
      <c r="J81" s="184"/>
      <c r="K81" s="184"/>
    </row>
    <row r="82" spans="1:11" ht="21.75" customHeight="1" x14ac:dyDescent="0.55000000000000004">
      <c r="A82" s="6"/>
      <c r="B82" s="6"/>
      <c r="C82" s="66" t="s">
        <v>59</v>
      </c>
      <c r="D82" s="184"/>
      <c r="E82" s="184"/>
      <c r="F82" s="184"/>
      <c r="G82" s="184"/>
      <c r="H82" s="184"/>
      <c r="I82" s="184"/>
      <c r="J82" s="184"/>
      <c r="K82" s="184"/>
    </row>
    <row r="83" spans="1:11" ht="21.75" customHeight="1" x14ac:dyDescent="0.55000000000000004">
      <c r="A83" s="6"/>
      <c r="B83" s="6"/>
      <c r="C83" s="66" t="s">
        <v>60</v>
      </c>
      <c r="D83" s="184"/>
      <c r="E83" s="184"/>
      <c r="F83" s="184"/>
      <c r="G83" s="184"/>
      <c r="H83" s="184"/>
      <c r="I83" s="184"/>
      <c r="J83" s="184"/>
      <c r="K83" s="184"/>
    </row>
    <row r="84" spans="1:11" ht="21.75" customHeight="1" x14ac:dyDescent="0.55000000000000004">
      <c r="A84" s="6"/>
      <c r="B84" s="6"/>
      <c r="C84" s="66" t="s">
        <v>61</v>
      </c>
      <c r="D84" s="184"/>
      <c r="E84" s="184"/>
      <c r="F84" s="184"/>
      <c r="G84" s="184"/>
      <c r="H84" s="184"/>
      <c r="I84" s="184"/>
      <c r="J84" s="184"/>
      <c r="K84" s="184"/>
    </row>
    <row r="85" spans="1:11" ht="21.75" customHeight="1" x14ac:dyDescent="0.55000000000000004">
      <c r="A85" s="6"/>
      <c r="B85" s="6"/>
      <c r="C85" s="66" t="s">
        <v>62</v>
      </c>
      <c r="D85" s="184"/>
      <c r="E85" s="184"/>
      <c r="F85" s="184"/>
      <c r="G85" s="184"/>
      <c r="H85" s="184"/>
      <c r="I85" s="184"/>
      <c r="J85" s="184"/>
      <c r="K85" s="184"/>
    </row>
    <row r="86" spans="1:11" ht="21.75" customHeight="1" x14ac:dyDescent="0.55000000000000004">
      <c r="A86" s="6"/>
      <c r="B86" s="6"/>
      <c r="C86" s="66" t="s">
        <v>63</v>
      </c>
      <c r="D86" s="184"/>
      <c r="E86" s="184"/>
      <c r="F86" s="184"/>
      <c r="G86" s="184"/>
      <c r="H86" s="184"/>
      <c r="I86" s="184"/>
      <c r="J86" s="184"/>
      <c r="K86" s="184"/>
    </row>
    <row r="87" spans="1:11" ht="21.75" customHeight="1" x14ac:dyDescent="0.55000000000000004">
      <c r="A87" s="6"/>
      <c r="B87" s="6"/>
      <c r="C87" s="66" t="s">
        <v>64</v>
      </c>
      <c r="D87" s="184"/>
      <c r="E87" s="184"/>
      <c r="F87" s="184"/>
      <c r="G87" s="184"/>
      <c r="H87" s="184"/>
      <c r="I87" s="184"/>
      <c r="J87" s="184"/>
      <c r="K87" s="184"/>
    </row>
    <row r="88" spans="1:11" ht="21.75" customHeight="1" x14ac:dyDescent="0.55000000000000004">
      <c r="A88" s="6"/>
      <c r="B88" s="6"/>
      <c r="C88" s="66" t="s">
        <v>172</v>
      </c>
      <c r="D88" s="184"/>
      <c r="E88" s="184"/>
      <c r="F88" s="184"/>
      <c r="G88" s="184"/>
      <c r="H88" s="184"/>
      <c r="I88" s="184"/>
      <c r="J88" s="184"/>
      <c r="K88" s="184"/>
    </row>
    <row r="89" spans="1:11" ht="21.75" customHeight="1" x14ac:dyDescent="0.55000000000000004">
      <c r="A89" s="6"/>
      <c r="B89" s="6"/>
      <c r="C89" s="66" t="s">
        <v>173</v>
      </c>
      <c r="D89" s="184"/>
      <c r="E89" s="184"/>
      <c r="F89" s="184"/>
      <c r="G89" s="184"/>
      <c r="H89" s="184"/>
      <c r="I89" s="184"/>
      <c r="J89" s="184"/>
      <c r="K89" s="184"/>
    </row>
    <row r="90" spans="1:11" ht="21.75" customHeight="1" x14ac:dyDescent="0.55000000000000004">
      <c r="A90" s="6"/>
      <c r="B90" s="6"/>
      <c r="C90" s="66" t="s">
        <v>174</v>
      </c>
      <c r="D90" s="184"/>
      <c r="E90" s="184"/>
      <c r="F90" s="184"/>
      <c r="G90" s="184"/>
      <c r="H90" s="184"/>
      <c r="I90" s="184"/>
      <c r="J90" s="184"/>
      <c r="K90" s="184"/>
    </row>
    <row r="91" spans="1:11" ht="21.75" customHeight="1" x14ac:dyDescent="0.55000000000000004">
      <c r="A91" s="6"/>
      <c r="B91" s="6"/>
      <c r="C91" s="66" t="s">
        <v>175</v>
      </c>
      <c r="D91" s="184"/>
      <c r="E91" s="184"/>
      <c r="F91" s="184"/>
      <c r="G91" s="184"/>
      <c r="H91" s="184"/>
      <c r="I91" s="184"/>
      <c r="J91" s="184"/>
      <c r="K91" s="184"/>
    </row>
    <row r="92" spans="1:11" ht="21.75" customHeight="1" x14ac:dyDescent="0.55000000000000004">
      <c r="A92" s="6"/>
      <c r="B92" s="6"/>
      <c r="C92" s="66" t="s">
        <v>176</v>
      </c>
      <c r="D92" s="184"/>
      <c r="E92" s="184"/>
      <c r="F92" s="184"/>
      <c r="G92" s="184"/>
      <c r="H92" s="184"/>
      <c r="I92" s="184"/>
      <c r="J92" s="184"/>
      <c r="K92" s="184"/>
    </row>
    <row r="93" spans="1:11" ht="21.75" customHeight="1" x14ac:dyDescent="0.55000000000000004">
      <c r="A93" s="6"/>
      <c r="B93" s="6"/>
      <c r="C93" s="66" t="s">
        <v>177</v>
      </c>
      <c r="D93" s="184"/>
      <c r="E93" s="184"/>
      <c r="F93" s="184"/>
      <c r="G93" s="184"/>
      <c r="H93" s="184"/>
      <c r="I93" s="184"/>
      <c r="J93" s="184"/>
      <c r="K93" s="184"/>
    </row>
    <row r="94" spans="1:11" ht="21.75" customHeight="1" x14ac:dyDescent="0.55000000000000004">
      <c r="A94" s="6"/>
      <c r="B94" s="6"/>
      <c r="C94" s="66" t="s">
        <v>181</v>
      </c>
      <c r="D94" s="184"/>
      <c r="E94" s="184"/>
      <c r="F94" s="184"/>
      <c r="G94" s="184"/>
      <c r="H94" s="184"/>
      <c r="I94" s="184"/>
      <c r="J94" s="184"/>
      <c r="K94" s="184"/>
    </row>
    <row r="95" spans="1:11" ht="21.75" customHeight="1" x14ac:dyDescent="0.55000000000000004">
      <c r="A95" s="6"/>
      <c r="B95" s="6"/>
      <c r="C95" s="66" t="s">
        <v>178</v>
      </c>
      <c r="D95" s="184"/>
      <c r="E95" s="184"/>
      <c r="F95" s="184"/>
      <c r="G95" s="184"/>
      <c r="H95" s="184"/>
      <c r="I95" s="184"/>
      <c r="J95" s="184"/>
      <c r="K95" s="184"/>
    </row>
    <row r="96" spans="1:11" ht="21.75" customHeight="1" x14ac:dyDescent="0.55000000000000004">
      <c r="A96" s="6"/>
      <c r="B96" s="6"/>
      <c r="C96" s="66" t="s">
        <v>179</v>
      </c>
      <c r="D96" s="184"/>
      <c r="E96" s="184"/>
      <c r="F96" s="184"/>
      <c r="G96" s="184"/>
      <c r="H96" s="184"/>
      <c r="I96" s="184"/>
      <c r="J96" s="184"/>
      <c r="K96" s="184"/>
    </row>
    <row r="97" spans="1:11" ht="21.75" customHeight="1" x14ac:dyDescent="0.55000000000000004">
      <c r="A97" s="6"/>
      <c r="B97" s="6"/>
      <c r="C97" s="66" t="s">
        <v>180</v>
      </c>
      <c r="D97" s="184"/>
      <c r="E97" s="184"/>
      <c r="F97" s="184"/>
      <c r="G97" s="184"/>
      <c r="H97" s="184"/>
      <c r="I97" s="184"/>
      <c r="J97" s="184"/>
      <c r="K97" s="184"/>
    </row>
    <row r="98" spans="1:11" ht="21.75" customHeight="1" x14ac:dyDescent="0.55000000000000004">
      <c r="A98" s="6"/>
      <c r="B98" s="6"/>
      <c r="C98" s="66"/>
      <c r="D98" s="63"/>
      <c r="E98" s="63"/>
      <c r="F98" s="63"/>
      <c r="G98" s="63"/>
      <c r="H98" s="151"/>
      <c r="I98" s="63"/>
      <c r="J98" s="6"/>
      <c r="K98" s="6"/>
    </row>
    <row r="99" spans="1:11" ht="21.75" customHeight="1" x14ac:dyDescent="0.55000000000000004">
      <c r="A99" s="25" t="s">
        <v>7</v>
      </c>
      <c r="B99" s="9" t="s">
        <v>104</v>
      </c>
      <c r="C99" s="9"/>
      <c r="D99" s="6"/>
      <c r="E99" s="6"/>
      <c r="F99" s="6"/>
      <c r="G99" s="6"/>
      <c r="H99" s="10"/>
      <c r="I99" s="6"/>
      <c r="J99" s="6"/>
      <c r="K99" s="6"/>
    </row>
    <row r="100" spans="1:11" ht="21.75" customHeight="1" x14ac:dyDescent="0.55000000000000004">
      <c r="A100" s="6"/>
      <c r="B100" s="6"/>
      <c r="C100" s="147" t="s">
        <v>51</v>
      </c>
      <c r="D100" s="147" t="s">
        <v>47</v>
      </c>
      <c r="E100" s="147" t="s">
        <v>48</v>
      </c>
      <c r="F100" s="180" t="s">
        <v>65</v>
      </c>
      <c r="G100" s="182"/>
      <c r="H100" s="154" t="s">
        <v>50</v>
      </c>
      <c r="I100" s="147" t="s">
        <v>56</v>
      </c>
      <c r="J100" s="6"/>
      <c r="K100" s="6"/>
    </row>
    <row r="101" spans="1:11" ht="21.75" customHeight="1" x14ac:dyDescent="0.55000000000000004">
      <c r="A101" s="6"/>
      <c r="B101" s="6"/>
      <c r="C101" s="70" t="s">
        <v>6</v>
      </c>
      <c r="D101" s="149"/>
      <c r="E101" s="152"/>
      <c r="F101" s="192"/>
      <c r="G101" s="192"/>
      <c r="H101" s="68">
        <v>1</v>
      </c>
      <c r="I101" s="69">
        <f>F101*H101</f>
        <v>0</v>
      </c>
      <c r="J101" s="6"/>
      <c r="K101" s="6"/>
    </row>
    <row r="102" spans="1:11" ht="21.75" customHeight="1" x14ac:dyDescent="0.55000000000000004">
      <c r="A102" s="6"/>
      <c r="B102" s="6"/>
      <c r="C102" s="70" t="s">
        <v>7</v>
      </c>
      <c r="D102" s="35"/>
      <c r="E102" s="152"/>
      <c r="F102" s="192"/>
      <c r="G102" s="192"/>
      <c r="H102" s="68">
        <v>1</v>
      </c>
      <c r="I102" s="69">
        <f>F102*H102</f>
        <v>0</v>
      </c>
      <c r="J102" s="6"/>
      <c r="K102" s="6"/>
    </row>
    <row r="103" spans="1:11" ht="21.75" customHeight="1" x14ac:dyDescent="0.55000000000000004">
      <c r="A103" s="6"/>
      <c r="B103" s="6"/>
      <c r="C103" s="70" t="s">
        <v>9</v>
      </c>
      <c r="D103" s="35"/>
      <c r="E103" s="152"/>
      <c r="F103" s="192"/>
      <c r="G103" s="192"/>
      <c r="H103" s="68">
        <v>1</v>
      </c>
      <c r="I103" s="69">
        <f>F103*H103</f>
        <v>0</v>
      </c>
      <c r="J103" s="6"/>
      <c r="K103" s="6"/>
    </row>
    <row r="104" spans="1:11" ht="21.75" customHeight="1" x14ac:dyDescent="0.55000000000000004">
      <c r="A104" s="6"/>
      <c r="B104" s="6"/>
      <c r="C104" s="70" t="s">
        <v>15</v>
      </c>
      <c r="D104" s="35"/>
      <c r="E104" s="152"/>
      <c r="F104" s="192"/>
      <c r="G104" s="192"/>
      <c r="H104" s="68">
        <v>1</v>
      </c>
      <c r="I104" s="69">
        <f>F104*H104</f>
        <v>0</v>
      </c>
      <c r="J104" s="6"/>
      <c r="K104" s="6"/>
    </row>
    <row r="105" spans="1:11" ht="21.75" customHeight="1" x14ac:dyDescent="0.55000000000000004">
      <c r="A105" s="6"/>
      <c r="B105" s="6"/>
      <c r="C105" s="70" t="s">
        <v>59</v>
      </c>
      <c r="D105" s="35"/>
      <c r="E105" s="152"/>
      <c r="F105" s="192"/>
      <c r="G105" s="192"/>
      <c r="H105" s="68">
        <v>1</v>
      </c>
      <c r="I105" s="69">
        <f>F105*H105</f>
        <v>0</v>
      </c>
      <c r="J105" s="6"/>
      <c r="K105" s="6"/>
    </row>
    <row r="106" spans="1:11" ht="21.75" customHeight="1" x14ac:dyDescent="0.55000000000000004">
      <c r="A106" s="6"/>
      <c r="B106" s="6"/>
      <c r="C106" s="194" t="s">
        <v>52</v>
      </c>
      <c r="D106" s="195"/>
      <c r="E106" s="195"/>
      <c r="F106" s="195"/>
      <c r="G106" s="195"/>
      <c r="H106" s="196"/>
      <c r="I106" s="153">
        <f>SUM(I101:I105)</f>
        <v>0</v>
      </c>
      <c r="J106" s="6"/>
      <c r="K106" s="6"/>
    </row>
    <row r="107" spans="1:11" ht="21.75" customHeight="1" x14ac:dyDescent="0.55000000000000004">
      <c r="A107" s="6"/>
      <c r="B107" s="6"/>
      <c r="C107" s="67" t="s">
        <v>66</v>
      </c>
      <c r="D107" s="20"/>
      <c r="E107" s="20"/>
      <c r="F107" s="20"/>
      <c r="G107" s="20"/>
      <c r="H107" s="21"/>
      <c r="I107" s="20"/>
      <c r="J107" s="6"/>
      <c r="K107" s="6"/>
    </row>
    <row r="108" spans="1:11" ht="21.75" customHeight="1" x14ac:dyDescent="0.55000000000000004">
      <c r="A108" s="6"/>
      <c r="B108" s="6"/>
      <c r="C108" s="66" t="s">
        <v>6</v>
      </c>
      <c r="D108" s="190"/>
      <c r="E108" s="190"/>
      <c r="F108" s="190"/>
      <c r="G108" s="190"/>
      <c r="H108" s="190"/>
      <c r="I108" s="190"/>
      <c r="J108" s="190"/>
      <c r="K108" s="190"/>
    </row>
    <row r="109" spans="1:11" ht="21.75" customHeight="1" x14ac:dyDescent="0.55000000000000004">
      <c r="A109" s="6"/>
      <c r="B109" s="6"/>
      <c r="C109" s="66" t="s">
        <v>7</v>
      </c>
      <c r="D109" s="184"/>
      <c r="E109" s="184"/>
      <c r="F109" s="184"/>
      <c r="G109" s="184"/>
      <c r="H109" s="184"/>
      <c r="I109" s="184"/>
      <c r="J109" s="184"/>
      <c r="K109" s="184"/>
    </row>
    <row r="110" spans="1:11" ht="21.75" customHeight="1" x14ac:dyDescent="0.55000000000000004">
      <c r="A110" s="6"/>
      <c r="B110" s="6"/>
      <c r="C110" s="66" t="s">
        <v>9</v>
      </c>
      <c r="D110" s="184"/>
      <c r="E110" s="184"/>
      <c r="F110" s="184"/>
      <c r="G110" s="184"/>
      <c r="H110" s="184"/>
      <c r="I110" s="184"/>
      <c r="J110" s="184"/>
      <c r="K110" s="184"/>
    </row>
    <row r="111" spans="1:11" ht="21.75" customHeight="1" x14ac:dyDescent="0.55000000000000004">
      <c r="A111" s="6"/>
      <c r="B111" s="6"/>
      <c r="C111" s="66" t="s">
        <v>15</v>
      </c>
      <c r="D111" s="184"/>
      <c r="E111" s="184"/>
      <c r="F111" s="184"/>
      <c r="G111" s="184"/>
      <c r="H111" s="184"/>
      <c r="I111" s="184"/>
      <c r="J111" s="184"/>
      <c r="K111" s="184"/>
    </row>
    <row r="112" spans="1:11" ht="21.75" customHeight="1" x14ac:dyDescent="0.55000000000000004">
      <c r="A112" s="6"/>
      <c r="B112" s="6"/>
      <c r="C112" s="66" t="s">
        <v>59</v>
      </c>
      <c r="D112" s="184"/>
      <c r="E112" s="184"/>
      <c r="F112" s="184"/>
      <c r="G112" s="184"/>
      <c r="H112" s="184"/>
      <c r="I112" s="184"/>
      <c r="J112" s="184"/>
      <c r="K112" s="184"/>
    </row>
    <row r="113" spans="1:11" ht="21.75" customHeight="1" x14ac:dyDescent="0.55000000000000004">
      <c r="A113" s="6"/>
      <c r="B113" s="6"/>
      <c r="C113" s="66" t="s">
        <v>60</v>
      </c>
      <c r="D113" s="184"/>
      <c r="E113" s="184"/>
      <c r="F113" s="184"/>
      <c r="G113" s="184"/>
      <c r="H113" s="184"/>
      <c r="I113" s="184"/>
      <c r="J113" s="184"/>
      <c r="K113" s="184"/>
    </row>
    <row r="114" spans="1:11" ht="21.75" customHeight="1" x14ac:dyDescent="0.55000000000000004">
      <c r="A114" s="6"/>
      <c r="B114" s="6"/>
      <c r="C114" s="66" t="s">
        <v>61</v>
      </c>
      <c r="D114" s="184"/>
      <c r="E114" s="184"/>
      <c r="F114" s="184"/>
      <c r="G114" s="184"/>
      <c r="H114" s="184"/>
      <c r="I114" s="184"/>
      <c r="J114" s="184"/>
      <c r="K114" s="184"/>
    </row>
    <row r="115" spans="1:11" ht="21.75" customHeight="1" x14ac:dyDescent="0.55000000000000004">
      <c r="A115" s="6"/>
      <c r="B115" s="6"/>
      <c r="C115" s="66" t="s">
        <v>62</v>
      </c>
      <c r="D115" s="184"/>
      <c r="E115" s="184"/>
      <c r="F115" s="184"/>
      <c r="G115" s="184"/>
      <c r="H115" s="184"/>
      <c r="I115" s="184"/>
      <c r="J115" s="184"/>
      <c r="K115" s="184"/>
    </row>
    <row r="116" spans="1:11" ht="21.75" customHeight="1" x14ac:dyDescent="0.55000000000000004">
      <c r="A116" s="6"/>
      <c r="B116" s="6"/>
      <c r="C116" s="66" t="s">
        <v>63</v>
      </c>
      <c r="D116" s="184"/>
      <c r="E116" s="184"/>
      <c r="F116" s="184"/>
      <c r="G116" s="184"/>
      <c r="H116" s="184"/>
      <c r="I116" s="184"/>
      <c r="J116" s="184"/>
      <c r="K116" s="184"/>
    </row>
    <row r="117" spans="1:11" ht="21.75" customHeight="1" x14ac:dyDescent="0.55000000000000004">
      <c r="A117" s="6"/>
      <c r="B117" s="6"/>
      <c r="C117" s="66" t="s">
        <v>64</v>
      </c>
      <c r="D117" s="184"/>
      <c r="E117" s="184"/>
      <c r="F117" s="184"/>
      <c r="G117" s="184"/>
      <c r="H117" s="184"/>
      <c r="I117" s="184"/>
      <c r="J117" s="184"/>
      <c r="K117" s="184"/>
    </row>
    <row r="118" spans="1:11" ht="21.75" customHeight="1" x14ac:dyDescent="0.55000000000000004">
      <c r="A118" s="6"/>
      <c r="B118" s="6"/>
      <c r="C118" s="66" t="s">
        <v>172</v>
      </c>
      <c r="D118" s="190"/>
      <c r="E118" s="190"/>
      <c r="F118" s="190"/>
      <c r="G118" s="190"/>
      <c r="H118" s="190"/>
      <c r="I118" s="190"/>
      <c r="J118" s="190"/>
      <c r="K118" s="190"/>
    </row>
    <row r="119" spans="1:11" ht="21.75" customHeight="1" x14ac:dyDescent="0.55000000000000004">
      <c r="A119" s="6"/>
      <c r="B119" s="6"/>
      <c r="C119" s="66" t="s">
        <v>173</v>
      </c>
      <c r="D119" s="184"/>
      <c r="E119" s="184"/>
      <c r="F119" s="184"/>
      <c r="G119" s="184"/>
      <c r="H119" s="184"/>
      <c r="I119" s="184"/>
      <c r="J119" s="184"/>
      <c r="K119" s="184"/>
    </row>
    <row r="120" spans="1:11" ht="21.75" customHeight="1" x14ac:dyDescent="0.55000000000000004">
      <c r="A120" s="6"/>
      <c r="B120" s="6"/>
      <c r="C120" s="66" t="s">
        <v>174</v>
      </c>
      <c r="D120" s="184"/>
      <c r="E120" s="184"/>
      <c r="F120" s="184"/>
      <c r="G120" s="184"/>
      <c r="H120" s="184"/>
      <c r="I120" s="184"/>
      <c r="J120" s="184"/>
      <c r="K120" s="184"/>
    </row>
    <row r="121" spans="1:11" ht="21.75" customHeight="1" x14ac:dyDescent="0.55000000000000004">
      <c r="A121" s="6"/>
      <c r="B121" s="6"/>
      <c r="C121" s="66" t="s">
        <v>175</v>
      </c>
      <c r="D121" s="184"/>
      <c r="E121" s="184"/>
      <c r="F121" s="184"/>
      <c r="G121" s="184"/>
      <c r="H121" s="184"/>
      <c r="I121" s="184"/>
      <c r="J121" s="184"/>
      <c r="K121" s="184"/>
    </row>
    <row r="122" spans="1:11" ht="21.75" customHeight="1" x14ac:dyDescent="0.55000000000000004">
      <c r="A122" s="6"/>
      <c r="B122" s="6"/>
      <c r="C122" s="66" t="s">
        <v>176</v>
      </c>
      <c r="D122" s="184"/>
      <c r="E122" s="184"/>
      <c r="F122" s="184"/>
      <c r="G122" s="184"/>
      <c r="H122" s="184"/>
      <c r="I122" s="184"/>
      <c r="J122" s="184"/>
      <c r="K122" s="184"/>
    </row>
    <row r="123" spans="1:11" ht="21.75" customHeight="1" x14ac:dyDescent="0.55000000000000004">
      <c r="A123" s="6"/>
      <c r="B123" s="6"/>
      <c r="C123" s="66" t="s">
        <v>177</v>
      </c>
      <c r="D123" s="184"/>
      <c r="E123" s="184"/>
      <c r="F123" s="184"/>
      <c r="G123" s="184"/>
      <c r="H123" s="184"/>
      <c r="I123" s="184"/>
      <c r="J123" s="184"/>
      <c r="K123" s="184"/>
    </row>
    <row r="124" spans="1:11" ht="21.75" customHeight="1" x14ac:dyDescent="0.55000000000000004">
      <c r="A124" s="6"/>
      <c r="B124" s="6"/>
      <c r="C124" s="66" t="s">
        <v>181</v>
      </c>
      <c r="D124" s="184"/>
      <c r="E124" s="184"/>
      <c r="F124" s="184"/>
      <c r="G124" s="184"/>
      <c r="H124" s="184"/>
      <c r="I124" s="184"/>
      <c r="J124" s="184"/>
      <c r="K124" s="184"/>
    </row>
    <row r="125" spans="1:11" ht="21.75" customHeight="1" x14ac:dyDescent="0.55000000000000004">
      <c r="A125" s="6"/>
      <c r="B125" s="6"/>
      <c r="C125" s="66" t="s">
        <v>178</v>
      </c>
      <c r="D125" s="184"/>
      <c r="E125" s="184"/>
      <c r="F125" s="184"/>
      <c r="G125" s="184"/>
      <c r="H125" s="184"/>
      <c r="I125" s="184"/>
      <c r="J125" s="184"/>
      <c r="K125" s="184"/>
    </row>
    <row r="126" spans="1:11" ht="21.75" customHeight="1" x14ac:dyDescent="0.55000000000000004">
      <c r="A126" s="6"/>
      <c r="B126" s="6"/>
      <c r="C126" s="66" t="s">
        <v>179</v>
      </c>
      <c r="D126" s="184"/>
      <c r="E126" s="184"/>
      <c r="F126" s="184"/>
      <c r="G126" s="184"/>
      <c r="H126" s="184"/>
      <c r="I126" s="184"/>
      <c r="J126" s="184"/>
      <c r="K126" s="184"/>
    </row>
    <row r="127" spans="1:11" ht="21.75" customHeight="1" x14ac:dyDescent="0.55000000000000004">
      <c r="A127" s="6"/>
      <c r="B127" s="6"/>
      <c r="C127" s="66" t="s">
        <v>180</v>
      </c>
      <c r="D127" s="184"/>
      <c r="E127" s="184"/>
      <c r="F127" s="184"/>
      <c r="G127" s="184"/>
      <c r="H127" s="184"/>
      <c r="I127" s="184"/>
      <c r="J127" s="184"/>
      <c r="K127" s="184"/>
    </row>
    <row r="128" spans="1:11" ht="21.75" customHeight="1" x14ac:dyDescent="0.55000000000000004">
      <c r="A128" s="6"/>
      <c r="B128" s="6"/>
      <c r="C128" s="66"/>
      <c r="D128" s="63"/>
      <c r="E128" s="63"/>
      <c r="F128" s="63"/>
      <c r="G128" s="63"/>
      <c r="H128" s="151"/>
      <c r="I128" s="63"/>
      <c r="J128" s="6"/>
      <c r="K128" s="6"/>
    </row>
    <row r="129" spans="1:12" ht="21.75" customHeight="1" x14ac:dyDescent="0.55000000000000004">
      <c r="A129" s="25" t="s">
        <v>9</v>
      </c>
      <c r="B129" s="9" t="s">
        <v>105</v>
      </c>
      <c r="C129" s="9"/>
      <c r="D129" s="6"/>
      <c r="E129" s="6"/>
      <c r="F129" s="6"/>
      <c r="G129" s="6"/>
      <c r="H129" s="10"/>
      <c r="I129" s="6"/>
      <c r="J129" s="6"/>
      <c r="K129" s="6"/>
    </row>
    <row r="130" spans="1:12" ht="21.75" customHeight="1" x14ac:dyDescent="0.55000000000000004">
      <c r="A130" s="6"/>
      <c r="B130" s="6"/>
      <c r="C130" s="176" t="s">
        <v>51</v>
      </c>
      <c r="D130" s="177" t="s">
        <v>106</v>
      </c>
      <c r="E130" s="178"/>
      <c r="F130" s="178"/>
      <c r="G130" s="178"/>
      <c r="H130" s="179"/>
      <c r="I130" s="180" t="s">
        <v>78</v>
      </c>
      <c r="J130" s="181"/>
      <c r="K130" s="182"/>
    </row>
    <row r="131" spans="1:12" ht="21.75" customHeight="1" x14ac:dyDescent="0.55000000000000004">
      <c r="A131" s="6"/>
      <c r="B131" s="6"/>
      <c r="C131" s="176"/>
      <c r="D131" s="177"/>
      <c r="E131" s="178"/>
      <c r="F131" s="178"/>
      <c r="G131" s="178"/>
      <c r="H131" s="179"/>
      <c r="I131" s="180" t="s">
        <v>197</v>
      </c>
      <c r="J131" s="181"/>
      <c r="K131" s="182"/>
    </row>
    <row r="132" spans="1:12" ht="21.75" customHeight="1" x14ac:dyDescent="0.55000000000000004">
      <c r="A132" s="6"/>
      <c r="B132" s="6"/>
      <c r="C132" s="176"/>
      <c r="D132" s="177"/>
      <c r="E132" s="178"/>
      <c r="F132" s="178"/>
      <c r="G132" s="178"/>
      <c r="H132" s="179"/>
      <c r="I132" s="154" t="s">
        <v>107</v>
      </c>
      <c r="J132" s="154" t="s">
        <v>108</v>
      </c>
      <c r="K132" s="154" t="s">
        <v>109</v>
      </c>
    </row>
    <row r="133" spans="1:12" ht="21.75" customHeight="1" x14ac:dyDescent="0.55000000000000004">
      <c r="A133" s="6"/>
      <c r="B133" s="6"/>
      <c r="C133" s="60" t="s">
        <v>6</v>
      </c>
      <c r="D133" s="183"/>
      <c r="E133" s="184"/>
      <c r="F133" s="184"/>
      <c r="G133" s="184"/>
      <c r="H133" s="185"/>
      <c r="I133" s="149"/>
      <c r="J133" s="150"/>
      <c r="K133" s="149"/>
      <c r="L133" s="145">
        <f>IF(COUNTA(I133:K133)&gt;1,"กรุณาระบุเพียง 1 ตำแหน่ง",COUNTA(I133)*1+COUNTA(J133)*0.5+COUNTA(K133)*0.25)</f>
        <v>0</v>
      </c>
    </row>
    <row r="134" spans="1:12" ht="21.75" customHeight="1" x14ac:dyDescent="0.55000000000000004">
      <c r="A134" s="6"/>
      <c r="B134" s="6"/>
      <c r="C134" s="60" t="s">
        <v>7</v>
      </c>
      <c r="D134" s="183"/>
      <c r="E134" s="184"/>
      <c r="F134" s="184"/>
      <c r="G134" s="184"/>
      <c r="H134" s="185"/>
      <c r="I134" s="149"/>
      <c r="J134" s="150"/>
      <c r="K134" s="149"/>
      <c r="L134" s="145">
        <f t="shared" ref="L134:L152" si="12">IF(COUNTA(I134:K134)&gt;1,"กรุณาระบุเพียง 1 ตำแหน่ง",COUNTA(I134)*1+COUNTA(J134)*0.5+COUNTA(K134)*0.25)</f>
        <v>0</v>
      </c>
    </row>
    <row r="135" spans="1:12" ht="21.75" customHeight="1" x14ac:dyDescent="0.55000000000000004">
      <c r="A135" s="6"/>
      <c r="B135" s="6"/>
      <c r="C135" s="60" t="s">
        <v>9</v>
      </c>
      <c r="D135" s="183"/>
      <c r="E135" s="184"/>
      <c r="F135" s="184"/>
      <c r="G135" s="184"/>
      <c r="H135" s="185"/>
      <c r="I135" s="149"/>
      <c r="J135" s="150"/>
      <c r="K135" s="149"/>
      <c r="L135" s="145">
        <f t="shared" si="12"/>
        <v>0</v>
      </c>
    </row>
    <row r="136" spans="1:12" ht="21.75" customHeight="1" x14ac:dyDescent="0.55000000000000004">
      <c r="A136" s="6"/>
      <c r="B136" s="6"/>
      <c r="C136" s="60" t="s">
        <v>15</v>
      </c>
      <c r="D136" s="183"/>
      <c r="E136" s="184"/>
      <c r="F136" s="184"/>
      <c r="G136" s="184"/>
      <c r="H136" s="185"/>
      <c r="I136" s="149"/>
      <c r="J136" s="150"/>
      <c r="K136" s="149"/>
      <c r="L136" s="145">
        <f t="shared" si="12"/>
        <v>0</v>
      </c>
    </row>
    <row r="137" spans="1:12" ht="21.75" customHeight="1" x14ac:dyDescent="0.55000000000000004">
      <c r="A137" s="6"/>
      <c r="B137" s="6"/>
      <c r="C137" s="60" t="s">
        <v>59</v>
      </c>
      <c r="D137" s="183"/>
      <c r="E137" s="184"/>
      <c r="F137" s="184"/>
      <c r="G137" s="184"/>
      <c r="H137" s="185"/>
      <c r="I137" s="149"/>
      <c r="J137" s="150"/>
      <c r="K137" s="149"/>
      <c r="L137" s="145">
        <f t="shared" si="12"/>
        <v>0</v>
      </c>
    </row>
    <row r="138" spans="1:12" ht="21.75" customHeight="1" x14ac:dyDescent="0.55000000000000004">
      <c r="A138" s="6"/>
      <c r="B138" s="6"/>
      <c r="C138" s="60" t="s">
        <v>60</v>
      </c>
      <c r="D138" s="183"/>
      <c r="E138" s="184"/>
      <c r="F138" s="184"/>
      <c r="G138" s="184"/>
      <c r="H138" s="185"/>
      <c r="I138" s="149"/>
      <c r="J138" s="150"/>
      <c r="K138" s="149"/>
      <c r="L138" s="145">
        <f t="shared" si="12"/>
        <v>0</v>
      </c>
    </row>
    <row r="139" spans="1:12" ht="21.75" customHeight="1" x14ac:dyDescent="0.55000000000000004">
      <c r="A139" s="6"/>
      <c r="B139" s="6"/>
      <c r="C139" s="60" t="s">
        <v>61</v>
      </c>
      <c r="D139" s="183"/>
      <c r="E139" s="184"/>
      <c r="F139" s="184"/>
      <c r="G139" s="184"/>
      <c r="H139" s="185"/>
      <c r="I139" s="149"/>
      <c r="J139" s="150"/>
      <c r="K139" s="149"/>
      <c r="L139" s="145">
        <f t="shared" si="12"/>
        <v>0</v>
      </c>
    </row>
    <row r="140" spans="1:12" ht="21.75" customHeight="1" x14ac:dyDescent="0.55000000000000004">
      <c r="A140" s="6"/>
      <c r="B140" s="6"/>
      <c r="C140" s="60" t="s">
        <v>62</v>
      </c>
      <c r="D140" s="183"/>
      <c r="E140" s="184"/>
      <c r="F140" s="184"/>
      <c r="G140" s="184"/>
      <c r="H140" s="185"/>
      <c r="I140" s="149"/>
      <c r="J140" s="150"/>
      <c r="K140" s="149"/>
      <c r="L140" s="145">
        <f t="shared" si="12"/>
        <v>0</v>
      </c>
    </row>
    <row r="141" spans="1:12" ht="21.75" customHeight="1" x14ac:dyDescent="0.55000000000000004">
      <c r="A141" s="6"/>
      <c r="B141" s="6"/>
      <c r="C141" s="60" t="s">
        <v>63</v>
      </c>
      <c r="D141" s="183"/>
      <c r="E141" s="184"/>
      <c r="F141" s="184"/>
      <c r="G141" s="184"/>
      <c r="H141" s="185"/>
      <c r="I141" s="149"/>
      <c r="J141" s="150"/>
      <c r="K141" s="149"/>
      <c r="L141" s="145">
        <f t="shared" si="12"/>
        <v>0</v>
      </c>
    </row>
    <row r="142" spans="1:12" ht="21.75" customHeight="1" x14ac:dyDescent="0.55000000000000004">
      <c r="A142" s="6"/>
      <c r="B142" s="6"/>
      <c r="C142" s="60" t="s">
        <v>64</v>
      </c>
      <c r="D142" s="183"/>
      <c r="E142" s="184"/>
      <c r="F142" s="184"/>
      <c r="G142" s="184"/>
      <c r="H142" s="185"/>
      <c r="I142" s="149"/>
      <c r="J142" s="150"/>
      <c r="K142" s="149"/>
      <c r="L142" s="145">
        <f t="shared" si="12"/>
        <v>0</v>
      </c>
    </row>
    <row r="143" spans="1:12" ht="21.75" customHeight="1" x14ac:dyDescent="0.55000000000000004">
      <c r="A143" s="6"/>
      <c r="B143" s="6"/>
      <c r="C143" s="60" t="s">
        <v>172</v>
      </c>
      <c r="D143" s="183"/>
      <c r="E143" s="184"/>
      <c r="F143" s="184"/>
      <c r="G143" s="184"/>
      <c r="H143" s="185"/>
      <c r="I143" s="149"/>
      <c r="J143" s="150"/>
      <c r="K143" s="149"/>
      <c r="L143" s="145">
        <f t="shared" si="12"/>
        <v>0</v>
      </c>
    </row>
    <row r="144" spans="1:12" ht="21.75" customHeight="1" x14ac:dyDescent="0.55000000000000004">
      <c r="A144" s="6"/>
      <c r="B144" s="6"/>
      <c r="C144" s="60" t="s">
        <v>173</v>
      </c>
      <c r="D144" s="183"/>
      <c r="E144" s="184"/>
      <c r="F144" s="184"/>
      <c r="G144" s="184"/>
      <c r="H144" s="185"/>
      <c r="I144" s="149"/>
      <c r="J144" s="150"/>
      <c r="K144" s="149"/>
      <c r="L144" s="145">
        <f t="shared" si="12"/>
        <v>0</v>
      </c>
    </row>
    <row r="145" spans="1:12" ht="21.75" customHeight="1" x14ac:dyDescent="0.55000000000000004">
      <c r="A145" s="6"/>
      <c r="B145" s="6"/>
      <c r="C145" s="60" t="s">
        <v>174</v>
      </c>
      <c r="D145" s="183"/>
      <c r="E145" s="184"/>
      <c r="F145" s="184"/>
      <c r="G145" s="184"/>
      <c r="H145" s="185"/>
      <c r="I145" s="149"/>
      <c r="J145" s="150"/>
      <c r="K145" s="149"/>
      <c r="L145" s="145">
        <f t="shared" si="12"/>
        <v>0</v>
      </c>
    </row>
    <row r="146" spans="1:12" ht="21.75" customHeight="1" x14ac:dyDescent="0.55000000000000004">
      <c r="A146" s="6"/>
      <c r="B146" s="6"/>
      <c r="C146" s="60" t="s">
        <v>175</v>
      </c>
      <c r="D146" s="183"/>
      <c r="E146" s="184"/>
      <c r="F146" s="184"/>
      <c r="G146" s="184"/>
      <c r="H146" s="185"/>
      <c r="I146" s="149"/>
      <c r="J146" s="150"/>
      <c r="K146" s="149"/>
      <c r="L146" s="145">
        <f t="shared" si="12"/>
        <v>0</v>
      </c>
    </row>
    <row r="147" spans="1:12" ht="21.75" customHeight="1" x14ac:dyDescent="0.55000000000000004">
      <c r="A147" s="6"/>
      <c r="B147" s="6"/>
      <c r="C147" s="60" t="s">
        <v>176</v>
      </c>
      <c r="D147" s="183"/>
      <c r="E147" s="184"/>
      <c r="F147" s="184"/>
      <c r="G147" s="184"/>
      <c r="H147" s="185"/>
      <c r="I147" s="149"/>
      <c r="J147" s="150"/>
      <c r="K147" s="149"/>
      <c r="L147" s="145">
        <f t="shared" si="12"/>
        <v>0</v>
      </c>
    </row>
    <row r="148" spans="1:12" ht="21.75" customHeight="1" x14ac:dyDescent="0.55000000000000004">
      <c r="A148" s="6"/>
      <c r="B148" s="6"/>
      <c r="C148" s="60" t="s">
        <v>177</v>
      </c>
      <c r="D148" s="183"/>
      <c r="E148" s="184"/>
      <c r="F148" s="184"/>
      <c r="G148" s="184"/>
      <c r="H148" s="185"/>
      <c r="I148" s="149"/>
      <c r="J148" s="150"/>
      <c r="K148" s="149"/>
      <c r="L148" s="145">
        <f t="shared" si="12"/>
        <v>0</v>
      </c>
    </row>
    <row r="149" spans="1:12" ht="21.75" customHeight="1" x14ac:dyDescent="0.55000000000000004">
      <c r="A149" s="6"/>
      <c r="B149" s="6"/>
      <c r="C149" s="60" t="s">
        <v>181</v>
      </c>
      <c r="D149" s="183"/>
      <c r="E149" s="184"/>
      <c r="F149" s="184"/>
      <c r="G149" s="184"/>
      <c r="H149" s="185"/>
      <c r="I149" s="149"/>
      <c r="J149" s="150"/>
      <c r="K149" s="149"/>
      <c r="L149" s="145">
        <f t="shared" si="12"/>
        <v>0</v>
      </c>
    </row>
    <row r="150" spans="1:12" ht="21.75" customHeight="1" x14ac:dyDescent="0.55000000000000004">
      <c r="A150" s="6"/>
      <c r="B150" s="6"/>
      <c r="C150" s="60" t="s">
        <v>178</v>
      </c>
      <c r="D150" s="183"/>
      <c r="E150" s="184"/>
      <c r="F150" s="184"/>
      <c r="G150" s="184"/>
      <c r="H150" s="185"/>
      <c r="I150" s="149"/>
      <c r="J150" s="150"/>
      <c r="K150" s="149"/>
      <c r="L150" s="145">
        <f t="shared" si="12"/>
        <v>0</v>
      </c>
    </row>
    <row r="151" spans="1:12" ht="21.75" customHeight="1" x14ac:dyDescent="0.55000000000000004">
      <c r="A151" s="6"/>
      <c r="B151" s="6"/>
      <c r="C151" s="60" t="s">
        <v>179</v>
      </c>
      <c r="D151" s="183"/>
      <c r="E151" s="184"/>
      <c r="F151" s="184"/>
      <c r="G151" s="184"/>
      <c r="H151" s="185"/>
      <c r="I151" s="149"/>
      <c r="J151" s="150"/>
      <c r="K151" s="149"/>
      <c r="L151" s="145">
        <f t="shared" si="12"/>
        <v>0</v>
      </c>
    </row>
    <row r="152" spans="1:12" ht="21.75" customHeight="1" x14ac:dyDescent="0.55000000000000004">
      <c r="A152" s="6"/>
      <c r="B152" s="6"/>
      <c r="C152" s="60" t="s">
        <v>180</v>
      </c>
      <c r="D152" s="183"/>
      <c r="E152" s="184"/>
      <c r="F152" s="184"/>
      <c r="G152" s="184"/>
      <c r="H152" s="185"/>
      <c r="I152" s="149"/>
      <c r="J152" s="150"/>
      <c r="K152" s="149"/>
      <c r="L152" s="145">
        <f t="shared" si="12"/>
        <v>0</v>
      </c>
    </row>
    <row r="153" spans="1:12" ht="21.75" customHeight="1" x14ac:dyDescent="0.55000000000000004">
      <c r="A153" s="6"/>
      <c r="B153" s="6"/>
      <c r="C153" s="186" t="s">
        <v>52</v>
      </c>
      <c r="D153" s="186"/>
      <c r="E153" s="186"/>
      <c r="F153" s="186"/>
      <c r="G153" s="186"/>
      <c r="H153" s="186"/>
      <c r="I153" s="187">
        <f>SUM(L133:L152)</f>
        <v>0</v>
      </c>
      <c r="J153" s="187"/>
      <c r="K153" s="187"/>
    </row>
    <row r="154" spans="1:12" s="22" customFormat="1" ht="21.75" customHeight="1" x14ac:dyDescent="0.55000000000000004">
      <c r="A154" s="17"/>
      <c r="B154" s="17"/>
      <c r="C154" s="54"/>
      <c r="D154" s="54"/>
      <c r="E154" s="54"/>
      <c r="F154" s="54"/>
      <c r="G154" s="54"/>
      <c r="H154" s="61"/>
      <c r="I154" s="20"/>
      <c r="J154" s="17"/>
      <c r="K154" s="17"/>
      <c r="L154" s="3"/>
    </row>
    <row r="155" spans="1:12" ht="21.75" customHeight="1" x14ac:dyDescent="0.55000000000000004">
      <c r="A155" s="25" t="s">
        <v>15</v>
      </c>
      <c r="B155" s="9" t="s">
        <v>110</v>
      </c>
      <c r="C155" s="9"/>
      <c r="D155" s="6"/>
      <c r="E155" s="6"/>
      <c r="F155" s="6"/>
      <c r="G155" s="6"/>
      <c r="H155" s="10"/>
      <c r="I155" s="6"/>
      <c r="J155" s="6"/>
      <c r="K155" s="6"/>
    </row>
    <row r="156" spans="1:12" ht="21.75" customHeight="1" x14ac:dyDescent="0.55000000000000004">
      <c r="A156" s="6"/>
      <c r="B156" s="6"/>
      <c r="C156" s="176" t="s">
        <v>51</v>
      </c>
      <c r="D156" s="177" t="s">
        <v>111</v>
      </c>
      <c r="E156" s="178"/>
      <c r="F156" s="178"/>
      <c r="G156" s="178"/>
      <c r="H156" s="179"/>
      <c r="I156" s="180" t="s">
        <v>78</v>
      </c>
      <c r="J156" s="181"/>
      <c r="K156" s="182"/>
    </row>
    <row r="157" spans="1:12" ht="21.75" customHeight="1" x14ac:dyDescent="0.55000000000000004">
      <c r="A157" s="6"/>
      <c r="B157" s="6"/>
      <c r="C157" s="176"/>
      <c r="D157" s="177"/>
      <c r="E157" s="178"/>
      <c r="F157" s="178"/>
      <c r="G157" s="178"/>
      <c r="H157" s="179"/>
      <c r="I157" s="180" t="s">
        <v>197</v>
      </c>
      <c r="J157" s="181"/>
      <c r="K157" s="182"/>
    </row>
    <row r="158" spans="1:12" ht="21.75" customHeight="1" x14ac:dyDescent="0.55000000000000004">
      <c r="A158" s="6"/>
      <c r="B158" s="6"/>
      <c r="C158" s="176"/>
      <c r="D158" s="177"/>
      <c r="E158" s="178"/>
      <c r="F158" s="178"/>
      <c r="G158" s="178"/>
      <c r="H158" s="179"/>
      <c r="I158" s="154" t="s">
        <v>107</v>
      </c>
      <c r="J158" s="154" t="s">
        <v>108</v>
      </c>
      <c r="K158" s="154" t="s">
        <v>109</v>
      </c>
    </row>
    <row r="159" spans="1:12" ht="21.75" customHeight="1" x14ac:dyDescent="0.55000000000000004">
      <c r="A159" s="6"/>
      <c r="B159" s="6"/>
      <c r="C159" s="60" t="s">
        <v>6</v>
      </c>
      <c r="D159" s="183"/>
      <c r="E159" s="184"/>
      <c r="F159" s="184"/>
      <c r="G159" s="184"/>
      <c r="H159" s="185"/>
      <c r="I159" s="149"/>
      <c r="J159" s="150"/>
      <c r="K159" s="149"/>
      <c r="L159" s="145">
        <f>IF(COUNTA(I159:K159)&gt;1,"กรุณาระบุเพียง 1 ตำแหน่ง",COUNTA(I159)*1.5+COUNTA(J159)*1+COUNTA(K159)*0.5)</f>
        <v>0</v>
      </c>
    </row>
    <row r="160" spans="1:12" ht="21.75" customHeight="1" x14ac:dyDescent="0.55000000000000004">
      <c r="A160" s="6"/>
      <c r="B160" s="6"/>
      <c r="C160" s="60" t="s">
        <v>7</v>
      </c>
      <c r="D160" s="183"/>
      <c r="E160" s="184"/>
      <c r="F160" s="184"/>
      <c r="G160" s="184"/>
      <c r="H160" s="185"/>
      <c r="I160" s="149"/>
      <c r="J160" s="150"/>
      <c r="K160" s="149"/>
      <c r="L160" s="145">
        <f t="shared" ref="L160:L173" si="13">IF(COUNTA(I160:K160)&gt;1,"กรุณาระบุเพียง 1 ตำแหน่ง",COUNTA(I160)*1.5+COUNTA(J160)*1+COUNTA(K160)*0.5)</f>
        <v>0</v>
      </c>
    </row>
    <row r="161" spans="1:12" ht="21.75" customHeight="1" x14ac:dyDescent="0.55000000000000004">
      <c r="A161" s="6"/>
      <c r="B161" s="6"/>
      <c r="C161" s="60" t="s">
        <v>9</v>
      </c>
      <c r="D161" s="183"/>
      <c r="E161" s="184"/>
      <c r="F161" s="184"/>
      <c r="G161" s="184"/>
      <c r="H161" s="185"/>
      <c r="I161" s="149"/>
      <c r="J161" s="150"/>
      <c r="K161" s="149"/>
      <c r="L161" s="145">
        <f t="shared" si="13"/>
        <v>0</v>
      </c>
    </row>
    <row r="162" spans="1:12" ht="21.75" customHeight="1" x14ac:dyDescent="0.55000000000000004">
      <c r="A162" s="6"/>
      <c r="B162" s="6"/>
      <c r="C162" s="60" t="s">
        <v>15</v>
      </c>
      <c r="D162" s="183"/>
      <c r="E162" s="184"/>
      <c r="F162" s="184"/>
      <c r="G162" s="184"/>
      <c r="H162" s="185"/>
      <c r="I162" s="149"/>
      <c r="J162" s="150"/>
      <c r="K162" s="149"/>
      <c r="L162" s="145">
        <f t="shared" si="13"/>
        <v>0</v>
      </c>
    </row>
    <row r="163" spans="1:12" ht="21.75" customHeight="1" x14ac:dyDescent="0.55000000000000004">
      <c r="A163" s="6"/>
      <c r="B163" s="6"/>
      <c r="C163" s="60" t="s">
        <v>59</v>
      </c>
      <c r="D163" s="183"/>
      <c r="E163" s="184"/>
      <c r="F163" s="184"/>
      <c r="G163" s="184"/>
      <c r="H163" s="185"/>
      <c r="I163" s="149"/>
      <c r="J163" s="150"/>
      <c r="K163" s="149"/>
      <c r="L163" s="145">
        <f t="shared" si="13"/>
        <v>0</v>
      </c>
    </row>
    <row r="164" spans="1:12" ht="21.75" customHeight="1" x14ac:dyDescent="0.55000000000000004">
      <c r="A164" s="6"/>
      <c r="B164" s="6"/>
      <c r="C164" s="60" t="s">
        <v>60</v>
      </c>
      <c r="D164" s="183"/>
      <c r="E164" s="184"/>
      <c r="F164" s="184"/>
      <c r="G164" s="184"/>
      <c r="H164" s="185"/>
      <c r="I164" s="149"/>
      <c r="J164" s="150"/>
      <c r="K164" s="149"/>
      <c r="L164" s="145">
        <f t="shared" si="13"/>
        <v>0</v>
      </c>
    </row>
    <row r="165" spans="1:12" ht="21.75" customHeight="1" x14ac:dyDescent="0.55000000000000004">
      <c r="A165" s="6"/>
      <c r="B165" s="6"/>
      <c r="C165" s="60" t="s">
        <v>61</v>
      </c>
      <c r="D165" s="183"/>
      <c r="E165" s="184"/>
      <c r="F165" s="184"/>
      <c r="G165" s="184"/>
      <c r="H165" s="185"/>
      <c r="I165" s="149"/>
      <c r="J165" s="150"/>
      <c r="K165" s="149"/>
      <c r="L165" s="145">
        <f t="shared" si="13"/>
        <v>0</v>
      </c>
    </row>
    <row r="166" spans="1:12" ht="21.75" customHeight="1" x14ac:dyDescent="0.55000000000000004">
      <c r="A166" s="6"/>
      <c r="B166" s="6"/>
      <c r="C166" s="60" t="s">
        <v>62</v>
      </c>
      <c r="D166" s="183"/>
      <c r="E166" s="184"/>
      <c r="F166" s="184"/>
      <c r="G166" s="184"/>
      <c r="H166" s="185"/>
      <c r="I166" s="149"/>
      <c r="J166" s="150"/>
      <c r="K166" s="149"/>
      <c r="L166" s="145">
        <f t="shared" si="13"/>
        <v>0</v>
      </c>
    </row>
    <row r="167" spans="1:12" ht="21.75" customHeight="1" x14ac:dyDescent="0.55000000000000004">
      <c r="A167" s="6"/>
      <c r="B167" s="6"/>
      <c r="C167" s="60" t="s">
        <v>63</v>
      </c>
      <c r="D167" s="183"/>
      <c r="E167" s="184"/>
      <c r="F167" s="184"/>
      <c r="G167" s="184"/>
      <c r="H167" s="185"/>
      <c r="I167" s="149"/>
      <c r="J167" s="150"/>
      <c r="K167" s="149"/>
      <c r="L167" s="145">
        <f t="shared" si="13"/>
        <v>0</v>
      </c>
    </row>
    <row r="168" spans="1:12" ht="21.75" customHeight="1" x14ac:dyDescent="0.55000000000000004">
      <c r="A168" s="6"/>
      <c r="B168" s="6"/>
      <c r="C168" s="60" t="s">
        <v>64</v>
      </c>
      <c r="D168" s="183"/>
      <c r="E168" s="184"/>
      <c r="F168" s="184"/>
      <c r="G168" s="184"/>
      <c r="H168" s="185"/>
      <c r="I168" s="149"/>
      <c r="J168" s="150"/>
      <c r="K168" s="149"/>
      <c r="L168" s="145">
        <f t="shared" si="13"/>
        <v>0</v>
      </c>
    </row>
    <row r="169" spans="1:12" ht="21.75" customHeight="1" x14ac:dyDescent="0.55000000000000004">
      <c r="A169" s="6"/>
      <c r="B169" s="6"/>
      <c r="C169" s="60" t="s">
        <v>172</v>
      </c>
      <c r="D169" s="183"/>
      <c r="E169" s="184"/>
      <c r="F169" s="184"/>
      <c r="G169" s="184"/>
      <c r="H169" s="185"/>
      <c r="I169" s="149"/>
      <c r="J169" s="150"/>
      <c r="K169" s="149"/>
      <c r="L169" s="145">
        <f t="shared" si="13"/>
        <v>0</v>
      </c>
    </row>
    <row r="170" spans="1:12" ht="21.75" customHeight="1" x14ac:dyDescent="0.55000000000000004">
      <c r="A170" s="6"/>
      <c r="B170" s="6"/>
      <c r="C170" s="60" t="s">
        <v>173</v>
      </c>
      <c r="D170" s="183"/>
      <c r="E170" s="184"/>
      <c r="F170" s="184"/>
      <c r="G170" s="184"/>
      <c r="H170" s="185"/>
      <c r="I170" s="149"/>
      <c r="J170" s="150"/>
      <c r="K170" s="149"/>
      <c r="L170" s="145">
        <f t="shared" si="13"/>
        <v>0</v>
      </c>
    </row>
    <row r="171" spans="1:12" ht="21.75" customHeight="1" x14ac:dyDescent="0.55000000000000004">
      <c r="A171" s="6"/>
      <c r="B171" s="6"/>
      <c r="C171" s="60" t="s">
        <v>174</v>
      </c>
      <c r="D171" s="183"/>
      <c r="E171" s="184"/>
      <c r="F171" s="184"/>
      <c r="G171" s="184"/>
      <c r="H171" s="185"/>
      <c r="I171" s="149"/>
      <c r="J171" s="150"/>
      <c r="K171" s="149"/>
      <c r="L171" s="145">
        <f t="shared" si="13"/>
        <v>0</v>
      </c>
    </row>
    <row r="172" spans="1:12" ht="21.75" customHeight="1" x14ac:dyDescent="0.55000000000000004">
      <c r="A172" s="6"/>
      <c r="B172" s="6"/>
      <c r="C172" s="60" t="s">
        <v>175</v>
      </c>
      <c r="D172" s="183"/>
      <c r="E172" s="184"/>
      <c r="F172" s="184"/>
      <c r="G172" s="184"/>
      <c r="H172" s="185"/>
      <c r="I172" s="149"/>
      <c r="J172" s="150"/>
      <c r="K172" s="149"/>
      <c r="L172" s="145">
        <f t="shared" si="13"/>
        <v>0</v>
      </c>
    </row>
    <row r="173" spans="1:12" ht="21.75" customHeight="1" x14ac:dyDescent="0.55000000000000004">
      <c r="A173" s="6"/>
      <c r="B173" s="6"/>
      <c r="C173" s="60" t="s">
        <v>176</v>
      </c>
      <c r="D173" s="183"/>
      <c r="E173" s="184"/>
      <c r="F173" s="184"/>
      <c r="G173" s="184"/>
      <c r="H173" s="185"/>
      <c r="I173" s="149"/>
      <c r="J173" s="150"/>
      <c r="K173" s="149"/>
      <c r="L173" s="145">
        <f t="shared" si="13"/>
        <v>0</v>
      </c>
    </row>
    <row r="174" spans="1:12" ht="21.75" customHeight="1" x14ac:dyDescent="0.55000000000000004">
      <c r="A174" s="6"/>
      <c r="B174" s="6"/>
      <c r="C174" s="186" t="s">
        <v>52</v>
      </c>
      <c r="D174" s="186"/>
      <c r="E174" s="186"/>
      <c r="F174" s="186"/>
      <c r="G174" s="186"/>
      <c r="H174" s="186"/>
      <c r="I174" s="187">
        <f>SUM(L159:L173)</f>
        <v>0</v>
      </c>
      <c r="J174" s="187"/>
      <c r="K174" s="187"/>
    </row>
    <row r="175" spans="1:12" s="22" customFormat="1" ht="21.75" customHeight="1" x14ac:dyDescent="0.55000000000000004">
      <c r="A175" s="17"/>
      <c r="B175" s="17"/>
      <c r="C175" s="54"/>
      <c r="D175" s="54"/>
      <c r="E175" s="54"/>
      <c r="F175" s="54"/>
      <c r="G175" s="54"/>
      <c r="H175" s="61"/>
      <c r="I175" s="20"/>
      <c r="J175" s="17"/>
      <c r="K175" s="17"/>
    </row>
    <row r="176" spans="1:12" ht="21.75" customHeight="1" x14ac:dyDescent="0.55000000000000004">
      <c r="A176" s="25" t="s">
        <v>59</v>
      </c>
      <c r="B176" s="9" t="s">
        <v>113</v>
      </c>
      <c r="C176" s="6"/>
      <c r="D176" s="6"/>
      <c r="E176" s="65"/>
      <c r="F176" s="18"/>
      <c r="G176" s="17"/>
      <c r="H176" s="10"/>
      <c r="I176" s="6"/>
      <c r="J176" s="6"/>
      <c r="K176" s="6"/>
    </row>
    <row r="177" spans="1:11" ht="21.75" customHeight="1" x14ac:dyDescent="0.55000000000000004">
      <c r="A177" s="6"/>
      <c r="B177" s="6"/>
      <c r="C177" s="147" t="s">
        <v>51</v>
      </c>
      <c r="D177" s="189" t="s">
        <v>112</v>
      </c>
      <c r="E177" s="189"/>
      <c r="F177" s="154" t="s">
        <v>54</v>
      </c>
      <c r="G177" s="147" t="s">
        <v>41</v>
      </c>
      <c r="H177" s="20"/>
      <c r="I177" s="18"/>
      <c r="J177" s="6"/>
      <c r="K177" s="6"/>
    </row>
    <row r="178" spans="1:11" ht="21.75" customHeight="1" x14ac:dyDescent="0.55000000000000004">
      <c r="A178" s="6"/>
      <c r="B178" s="6"/>
      <c r="C178" s="60" t="s">
        <v>6</v>
      </c>
      <c r="D178" s="188"/>
      <c r="E178" s="188"/>
      <c r="F178" s="33"/>
      <c r="G178" s="74" t="b">
        <f>IF(F178&gt;=251,2.25,IF(F178&gt;=201,2,IF(F178&gt;=151,1.75,IF(F178&gt;=101,1.5,IF(F178&gt;=51,1.25,IF(F178&gt;=1,1))))))</f>
        <v>0</v>
      </c>
      <c r="H178" s="63"/>
      <c r="I178" s="64"/>
      <c r="J178" s="6"/>
      <c r="K178" s="6"/>
    </row>
    <row r="179" spans="1:11" ht="21.75" customHeight="1" x14ac:dyDescent="0.55000000000000004">
      <c r="A179" s="6"/>
      <c r="B179" s="6"/>
      <c r="C179" s="60" t="s">
        <v>7</v>
      </c>
      <c r="D179" s="188"/>
      <c r="E179" s="188"/>
      <c r="F179" s="33"/>
      <c r="G179" s="74" t="b">
        <f t="shared" ref="G179:G182" si="14">IF(F179&gt;=251,2.25,IF(F179&gt;=201,2,IF(F179&gt;=151,1.75,IF(F179&gt;=101,1.5,IF(F179&gt;=51,1.25,IF(F179&gt;=1,1))))))</f>
        <v>0</v>
      </c>
      <c r="H179" s="63"/>
      <c r="I179" s="64"/>
      <c r="J179" s="6"/>
      <c r="K179" s="6"/>
    </row>
    <row r="180" spans="1:11" ht="21.75" customHeight="1" x14ac:dyDescent="0.55000000000000004">
      <c r="A180" s="6"/>
      <c r="B180" s="6"/>
      <c r="C180" s="60" t="s">
        <v>9</v>
      </c>
      <c r="D180" s="188"/>
      <c r="E180" s="188"/>
      <c r="F180" s="33"/>
      <c r="G180" s="74" t="b">
        <f t="shared" si="14"/>
        <v>0</v>
      </c>
      <c r="H180" s="63"/>
      <c r="I180" s="64"/>
      <c r="J180" s="6"/>
      <c r="K180" s="6"/>
    </row>
    <row r="181" spans="1:11" ht="21.75" customHeight="1" x14ac:dyDescent="0.55000000000000004">
      <c r="A181" s="6"/>
      <c r="B181" s="6"/>
      <c r="C181" s="60" t="s">
        <v>15</v>
      </c>
      <c r="D181" s="188"/>
      <c r="E181" s="188"/>
      <c r="F181" s="33"/>
      <c r="G181" s="74" t="b">
        <f t="shared" si="14"/>
        <v>0</v>
      </c>
      <c r="H181" s="63"/>
      <c r="I181" s="64"/>
      <c r="J181" s="6"/>
      <c r="K181" s="6"/>
    </row>
    <row r="182" spans="1:11" ht="21.75" customHeight="1" x14ac:dyDescent="0.55000000000000004">
      <c r="A182" s="6"/>
      <c r="B182" s="6"/>
      <c r="C182" s="60" t="s">
        <v>59</v>
      </c>
      <c r="D182" s="188"/>
      <c r="E182" s="188"/>
      <c r="F182" s="33"/>
      <c r="G182" s="74" t="b">
        <f t="shared" si="14"/>
        <v>0</v>
      </c>
      <c r="H182" s="63"/>
      <c r="I182" s="64"/>
      <c r="J182" s="6"/>
      <c r="K182" s="6"/>
    </row>
    <row r="183" spans="1:11" s="28" customFormat="1" ht="21.75" customHeight="1" x14ac:dyDescent="0.55000000000000004">
      <c r="A183" s="9"/>
      <c r="B183" s="9"/>
      <c r="C183" s="173" t="s">
        <v>52</v>
      </c>
      <c r="D183" s="174"/>
      <c r="E183" s="174"/>
      <c r="F183" s="175"/>
      <c r="G183" s="73">
        <f>SUM(G178:G182)</f>
        <v>0</v>
      </c>
      <c r="H183" s="9"/>
      <c r="I183" s="13"/>
      <c r="J183" s="9"/>
      <c r="K183" s="9"/>
    </row>
    <row r="184" spans="1:11" s="30" customFormat="1" ht="21.75" customHeight="1" x14ac:dyDescent="0.55000000000000004">
      <c r="A184" s="26"/>
      <c r="B184" s="26"/>
      <c r="C184" s="54"/>
      <c r="D184" s="54"/>
      <c r="E184" s="54"/>
      <c r="F184" s="54"/>
      <c r="G184" s="54"/>
      <c r="H184" s="55"/>
      <c r="I184" s="19"/>
      <c r="J184" s="26"/>
      <c r="K184" s="26"/>
    </row>
    <row r="185" spans="1:11" ht="21.75" customHeight="1" x14ac:dyDescent="0.55000000000000004">
      <c r="A185" s="25" t="s">
        <v>60</v>
      </c>
      <c r="B185" s="9" t="s">
        <v>114</v>
      </c>
      <c r="C185" s="9"/>
      <c r="D185" s="6"/>
      <c r="E185" s="6"/>
      <c r="F185" s="6"/>
      <c r="G185" s="6"/>
      <c r="H185" s="10"/>
      <c r="I185" s="6"/>
      <c r="J185" s="6"/>
      <c r="K185" s="6"/>
    </row>
    <row r="186" spans="1:11" ht="21.75" customHeight="1" x14ac:dyDescent="0.55000000000000004">
      <c r="A186" s="6"/>
      <c r="B186" s="6"/>
      <c r="C186" s="176" t="s">
        <v>51</v>
      </c>
      <c r="D186" s="197" t="s">
        <v>115</v>
      </c>
      <c r="E186" s="198"/>
      <c r="F186" s="199"/>
      <c r="G186" s="56"/>
      <c r="H186" s="56"/>
      <c r="I186" s="6"/>
      <c r="J186" s="6"/>
      <c r="K186" s="6"/>
    </row>
    <row r="187" spans="1:11" ht="21.75" customHeight="1" x14ac:dyDescent="0.55000000000000004">
      <c r="A187" s="6"/>
      <c r="B187" s="6"/>
      <c r="C187" s="176"/>
      <c r="D187" s="200"/>
      <c r="E187" s="201"/>
      <c r="F187" s="202"/>
      <c r="G187" s="57"/>
      <c r="H187" s="57"/>
      <c r="I187" s="6"/>
      <c r="J187" s="6"/>
      <c r="K187" s="6"/>
    </row>
    <row r="188" spans="1:11" ht="21.75" customHeight="1" x14ac:dyDescent="0.55000000000000004">
      <c r="A188" s="6"/>
      <c r="B188" s="6"/>
      <c r="C188" s="176"/>
      <c r="D188" s="203"/>
      <c r="E188" s="204"/>
      <c r="F188" s="205"/>
      <c r="G188" s="31"/>
      <c r="H188" s="57"/>
      <c r="I188" s="6"/>
      <c r="J188" s="6"/>
      <c r="K188" s="6"/>
    </row>
    <row r="189" spans="1:11" ht="21.75" customHeight="1" x14ac:dyDescent="0.55000000000000004">
      <c r="A189" s="6"/>
      <c r="B189" s="6"/>
      <c r="C189" s="60" t="s">
        <v>6</v>
      </c>
      <c r="D189" s="193"/>
      <c r="E189" s="193"/>
      <c r="F189" s="193"/>
      <c r="G189" s="31" t="s">
        <v>43</v>
      </c>
      <c r="H189" s="6" t="s">
        <v>116</v>
      </c>
      <c r="I189" s="6"/>
      <c r="J189" s="6"/>
      <c r="K189" s="6"/>
    </row>
    <row r="190" spans="1:11" ht="21.75" customHeight="1" x14ac:dyDescent="0.55000000000000004">
      <c r="A190" s="6"/>
      <c r="B190" s="6"/>
      <c r="C190" s="60" t="s">
        <v>7</v>
      </c>
      <c r="D190" s="193"/>
      <c r="E190" s="193"/>
      <c r="F190" s="193"/>
      <c r="G190" s="58"/>
      <c r="H190" s="6" t="s">
        <v>184</v>
      </c>
      <c r="I190" s="6"/>
      <c r="J190" s="6"/>
      <c r="K190" s="6"/>
    </row>
    <row r="191" spans="1:11" ht="21.75" customHeight="1" x14ac:dyDescent="0.55000000000000004">
      <c r="A191" s="6"/>
      <c r="B191" s="6"/>
      <c r="C191" s="60" t="s">
        <v>9</v>
      </c>
      <c r="D191" s="193"/>
      <c r="E191" s="193"/>
      <c r="F191" s="193"/>
      <c r="G191" s="58"/>
      <c r="H191" s="6" t="s">
        <v>185</v>
      </c>
      <c r="I191" s="6"/>
      <c r="J191" s="6"/>
      <c r="K191" s="6"/>
    </row>
    <row r="192" spans="1:11" ht="21.75" customHeight="1" x14ac:dyDescent="0.55000000000000004">
      <c r="A192" s="6"/>
      <c r="B192" s="6"/>
      <c r="C192" s="60" t="s">
        <v>15</v>
      </c>
      <c r="D192" s="193"/>
      <c r="E192" s="193"/>
      <c r="F192" s="193"/>
      <c r="G192" s="58"/>
      <c r="H192" s="59" t="s">
        <v>117</v>
      </c>
      <c r="I192" s="6"/>
      <c r="J192" s="6"/>
      <c r="K192" s="6"/>
    </row>
    <row r="193" spans="1:11" ht="21.75" customHeight="1" x14ac:dyDescent="0.55000000000000004">
      <c r="A193" s="6"/>
      <c r="B193" s="6"/>
      <c r="C193" s="60" t="s">
        <v>59</v>
      </c>
      <c r="D193" s="193"/>
      <c r="E193" s="193"/>
      <c r="F193" s="193"/>
      <c r="G193" s="58"/>
      <c r="H193" s="59" t="s">
        <v>118</v>
      </c>
      <c r="I193" s="6"/>
      <c r="J193" s="6"/>
      <c r="K193" s="6"/>
    </row>
    <row r="194" spans="1:11" ht="21.75" customHeight="1" x14ac:dyDescent="0.55000000000000004">
      <c r="A194" s="6"/>
      <c r="B194" s="6"/>
      <c r="C194" s="173" t="s">
        <v>52</v>
      </c>
      <c r="D194" s="174"/>
      <c r="E194" s="175"/>
      <c r="F194" s="153">
        <f>COUNTA(D189:F193)*2</f>
        <v>0</v>
      </c>
      <c r="G194" s="17"/>
      <c r="H194" s="6" t="s">
        <v>119</v>
      </c>
      <c r="I194" s="6"/>
      <c r="J194" s="6"/>
      <c r="K194" s="6"/>
    </row>
    <row r="195" spans="1:11" ht="22.5" customHeight="1" x14ac:dyDescent="0.55000000000000004">
      <c r="A195" s="6"/>
      <c r="B195" s="6"/>
      <c r="C195" s="6"/>
      <c r="D195" s="6"/>
      <c r="E195" s="6"/>
      <c r="F195" s="6"/>
      <c r="G195" s="6"/>
      <c r="H195" s="10"/>
      <c r="I195" s="6"/>
      <c r="J195" s="6"/>
      <c r="K195" s="6"/>
    </row>
    <row r="196" spans="1:11" ht="21.75" customHeight="1" x14ac:dyDescent="0.6">
      <c r="A196" s="37"/>
      <c r="B196" s="38"/>
      <c r="C196" s="45"/>
      <c r="D196" s="45"/>
      <c r="E196" s="45"/>
      <c r="F196" s="45"/>
      <c r="G196" s="45"/>
      <c r="H196" s="46"/>
      <c r="I196" s="45"/>
      <c r="J196" s="38"/>
      <c r="K196" s="47"/>
    </row>
    <row r="197" spans="1:11" ht="27" customHeight="1" x14ac:dyDescent="0.6">
      <c r="A197" s="39"/>
      <c r="B197" s="40"/>
      <c r="C197" s="23" t="s">
        <v>68</v>
      </c>
      <c r="D197" s="23"/>
      <c r="E197" s="146" t="s">
        <v>56</v>
      </c>
      <c r="F197" s="135">
        <f>J15+K28+K41+H49+I76+I106+I153+I174+G183+F194</f>
        <v>0</v>
      </c>
      <c r="G197" s="23" t="s">
        <v>69</v>
      </c>
      <c r="H197" s="48"/>
      <c r="I197" s="23"/>
      <c r="J197" s="40"/>
      <c r="K197" s="49"/>
    </row>
    <row r="198" spans="1:11" ht="21.75" customHeight="1" x14ac:dyDescent="0.6">
      <c r="A198" s="41"/>
      <c r="B198" s="42"/>
      <c r="C198" s="50"/>
      <c r="D198" s="50"/>
      <c r="E198" s="50"/>
      <c r="F198" s="50"/>
      <c r="G198" s="50"/>
      <c r="H198" s="51"/>
      <c r="I198" s="50"/>
      <c r="J198" s="42"/>
      <c r="K198" s="52"/>
    </row>
    <row r="199" spans="1:11" ht="21.75" customHeight="1" x14ac:dyDescent="0.55000000000000004">
      <c r="A199" s="6"/>
      <c r="B199" s="6"/>
      <c r="C199" s="6"/>
      <c r="D199" s="6"/>
      <c r="E199" s="6"/>
      <c r="F199" s="6"/>
      <c r="G199" s="6"/>
      <c r="H199" s="10"/>
      <c r="I199" s="6"/>
      <c r="J199" s="6"/>
      <c r="K199" s="6"/>
    </row>
    <row r="200" spans="1:11" s="36" customFormat="1" ht="21.75" customHeight="1" x14ac:dyDescent="0.2">
      <c r="A200" s="43" t="s">
        <v>43</v>
      </c>
      <c r="B200" s="44"/>
      <c r="C200" s="44" t="s">
        <v>212</v>
      </c>
      <c r="D200" s="44"/>
      <c r="E200" s="44"/>
      <c r="F200" s="44"/>
      <c r="G200" s="44"/>
      <c r="H200" s="53"/>
      <c r="I200" s="44"/>
      <c r="J200" s="44"/>
      <c r="K200" s="44"/>
    </row>
    <row r="201" spans="1:11" s="36" customFormat="1" ht="21.75" customHeight="1" x14ac:dyDescent="0.2">
      <c r="A201" s="44"/>
      <c r="B201" s="44"/>
      <c r="C201" s="44" t="s">
        <v>186</v>
      </c>
      <c r="D201" s="44"/>
      <c r="E201" s="44"/>
      <c r="F201" s="44"/>
      <c r="G201" s="44"/>
      <c r="H201" s="53"/>
      <c r="I201" s="44"/>
      <c r="J201" s="44"/>
      <c r="K201" s="44"/>
    </row>
    <row r="202" spans="1:11" s="36" customFormat="1" ht="21.75" customHeight="1" x14ac:dyDescent="0.2">
      <c r="A202" s="44"/>
      <c r="B202" s="44"/>
      <c r="C202" s="44" t="s">
        <v>216</v>
      </c>
      <c r="D202" s="44"/>
      <c r="E202" s="44"/>
      <c r="F202" s="44"/>
      <c r="G202" s="44"/>
      <c r="H202" s="53"/>
      <c r="I202" s="44"/>
      <c r="J202" s="44"/>
      <c r="K202" s="44"/>
    </row>
    <row r="203" spans="1:11" ht="21.75" customHeight="1" x14ac:dyDescent="0.55000000000000004">
      <c r="A203" s="6"/>
      <c r="B203" s="6"/>
      <c r="C203" s="6" t="s">
        <v>211</v>
      </c>
      <c r="D203" s="6"/>
      <c r="E203" s="6"/>
      <c r="F203" s="6"/>
      <c r="G203" s="6"/>
      <c r="H203" s="10"/>
      <c r="I203" s="6"/>
      <c r="J203" s="6"/>
      <c r="K203" s="6"/>
    </row>
  </sheetData>
  <sheetProtection password="CC35" sheet="1" objects="1" scenarios="1"/>
  <mergeCells count="178">
    <mergeCell ref="C194:E194"/>
    <mergeCell ref="C28:J28"/>
    <mergeCell ref="C15:I15"/>
    <mergeCell ref="C41:J41"/>
    <mergeCell ref="C186:C188"/>
    <mergeCell ref="D186:F188"/>
    <mergeCell ref="F74:G74"/>
    <mergeCell ref="F75:G75"/>
    <mergeCell ref="C76:H76"/>
    <mergeCell ref="C49:G49"/>
    <mergeCell ref="F72:G72"/>
    <mergeCell ref="F73:G73"/>
    <mergeCell ref="C153:H153"/>
    <mergeCell ref="D181:E181"/>
    <mergeCell ref="D182:E182"/>
    <mergeCell ref="D61:G61"/>
    <mergeCell ref="D78:K78"/>
    <mergeCell ref="D79:K79"/>
    <mergeCell ref="D80:K80"/>
    <mergeCell ref="H66:I66"/>
    <mergeCell ref="H67:I67"/>
    <mergeCell ref="H68:I68"/>
    <mergeCell ref="H69:I69"/>
    <mergeCell ref="H70:I70"/>
    <mergeCell ref="H61:I61"/>
    <mergeCell ref="D193:F193"/>
    <mergeCell ref="D190:F190"/>
    <mergeCell ref="D191:F191"/>
    <mergeCell ref="D192:F192"/>
    <mergeCell ref="D189:F189"/>
    <mergeCell ref="C106:H106"/>
    <mergeCell ref="C130:C132"/>
    <mergeCell ref="I130:K130"/>
    <mergeCell ref="I131:K131"/>
    <mergeCell ref="D130:H132"/>
    <mergeCell ref="D148:H148"/>
    <mergeCell ref="D149:H149"/>
    <mergeCell ref="D151:H151"/>
    <mergeCell ref="D152:H152"/>
    <mergeCell ref="D110:K110"/>
    <mergeCell ref="D117:K117"/>
    <mergeCell ref="D118:K118"/>
    <mergeCell ref="D119:K119"/>
    <mergeCell ref="D120:K120"/>
    <mergeCell ref="D160:H160"/>
    <mergeCell ref="D161:H161"/>
    <mergeCell ref="D162:H162"/>
    <mergeCell ref="D163:H163"/>
    <mergeCell ref="D147:H147"/>
    <mergeCell ref="D133:H133"/>
    <mergeCell ref="D134:H134"/>
    <mergeCell ref="D135:H135"/>
    <mergeCell ref="D136:H136"/>
    <mergeCell ref="D137:H137"/>
    <mergeCell ref="D67:G67"/>
    <mergeCell ref="D68:G68"/>
    <mergeCell ref="D69:G69"/>
    <mergeCell ref="D70:G70"/>
    <mergeCell ref="D89:K89"/>
    <mergeCell ref="D90:K90"/>
    <mergeCell ref="D96:K96"/>
    <mergeCell ref="D97:K97"/>
    <mergeCell ref="D108:K108"/>
    <mergeCell ref="D109:K109"/>
    <mergeCell ref="J70:K70"/>
    <mergeCell ref="D91:K91"/>
    <mergeCell ref="D92:K92"/>
    <mergeCell ref="D93:K93"/>
    <mergeCell ref="D94:K94"/>
    <mergeCell ref="D95:K95"/>
    <mergeCell ref="F104:G104"/>
    <mergeCell ref="D62:G62"/>
    <mergeCell ref="D63:G63"/>
    <mergeCell ref="D64:G64"/>
    <mergeCell ref="D65:G65"/>
    <mergeCell ref="D66:G66"/>
    <mergeCell ref="D86:K86"/>
    <mergeCell ref="D87:K87"/>
    <mergeCell ref="D88:K88"/>
    <mergeCell ref="D81:K81"/>
    <mergeCell ref="D82:K82"/>
    <mergeCell ref="D83:K83"/>
    <mergeCell ref="D84:K84"/>
    <mergeCell ref="D85:K85"/>
    <mergeCell ref="H62:I62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H63:I63"/>
    <mergeCell ref="H64:I64"/>
    <mergeCell ref="H65:I65"/>
    <mergeCell ref="F103:G103"/>
    <mergeCell ref="D116:K116"/>
    <mergeCell ref="D111:K111"/>
    <mergeCell ref="D112:K112"/>
    <mergeCell ref="D113:K113"/>
    <mergeCell ref="D114:K114"/>
    <mergeCell ref="D115:K115"/>
    <mergeCell ref="F100:G100"/>
    <mergeCell ref="F101:G101"/>
    <mergeCell ref="F105:G105"/>
    <mergeCell ref="F102:G102"/>
    <mergeCell ref="D51:G51"/>
    <mergeCell ref="H51:I51"/>
    <mergeCell ref="J51:K51"/>
    <mergeCell ref="D52:G52"/>
    <mergeCell ref="H52:I52"/>
    <mergeCell ref="J52:K52"/>
    <mergeCell ref="D126:K126"/>
    <mergeCell ref="D127:K127"/>
    <mergeCell ref="I153:K153"/>
    <mergeCell ref="D144:H144"/>
    <mergeCell ref="D145:H145"/>
    <mergeCell ref="D146:H146"/>
    <mergeCell ref="D141:H141"/>
    <mergeCell ref="D142:H142"/>
    <mergeCell ref="D143:H143"/>
    <mergeCell ref="D138:H138"/>
    <mergeCell ref="D139:H139"/>
    <mergeCell ref="D140:H140"/>
    <mergeCell ref="D150:H150"/>
    <mergeCell ref="D121:K121"/>
    <mergeCell ref="D122:K122"/>
    <mergeCell ref="D123:K123"/>
    <mergeCell ref="D124:K124"/>
    <mergeCell ref="D125:K125"/>
    <mergeCell ref="D55:G55"/>
    <mergeCell ref="H55:I55"/>
    <mergeCell ref="J55:K55"/>
    <mergeCell ref="D56:G56"/>
    <mergeCell ref="H56:I56"/>
    <mergeCell ref="J56:K56"/>
    <mergeCell ref="D53:G53"/>
    <mergeCell ref="H53:I53"/>
    <mergeCell ref="J53:K53"/>
    <mergeCell ref="D54:G54"/>
    <mergeCell ref="H54:I54"/>
    <mergeCell ref="J54:K54"/>
    <mergeCell ref="D59:G59"/>
    <mergeCell ref="H59:I59"/>
    <mergeCell ref="J59:K59"/>
    <mergeCell ref="D60:G60"/>
    <mergeCell ref="H60:I60"/>
    <mergeCell ref="J60:K60"/>
    <mergeCell ref="D57:G57"/>
    <mergeCell ref="H57:I57"/>
    <mergeCell ref="J57:K57"/>
    <mergeCell ref="D58:G58"/>
    <mergeCell ref="H58:I58"/>
    <mergeCell ref="J58:K58"/>
    <mergeCell ref="C183:F183"/>
    <mergeCell ref="C156:C158"/>
    <mergeCell ref="D156:H158"/>
    <mergeCell ref="I156:K156"/>
    <mergeCell ref="I157:K157"/>
    <mergeCell ref="D159:H159"/>
    <mergeCell ref="C174:H174"/>
    <mergeCell ref="I174:K174"/>
    <mergeCell ref="D180:E180"/>
    <mergeCell ref="D179:E179"/>
    <mergeCell ref="D170:H170"/>
    <mergeCell ref="D171:H171"/>
    <mergeCell ref="D172:H172"/>
    <mergeCell ref="D173:H173"/>
    <mergeCell ref="D165:H165"/>
    <mergeCell ref="D166:H166"/>
    <mergeCell ref="D167:H167"/>
    <mergeCell ref="D168:H168"/>
    <mergeCell ref="D169:H169"/>
    <mergeCell ref="D177:E177"/>
    <mergeCell ref="D178:E178"/>
    <mergeCell ref="D164:H164"/>
  </mergeCells>
  <pageMargins left="0.43307086614173229" right="0.41" top="0.74803149606299213" bottom="0.39370078740157483" header="0.31496062992125984" footer="0.31496062992125984"/>
  <pageSetup paperSize="9" scale="74" fitToHeight="0" orientation="portrait" r:id="rId1"/>
  <rowBreaks count="3" manualBreakCount="3">
    <brk id="41" max="16383" man="1"/>
    <brk id="87" max="16383" man="1"/>
    <brk id="1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view="pageBreakPreview" topLeftCell="B25" zoomScaleNormal="70" zoomScaleSheetLayoutView="100" workbookViewId="0">
      <selection activeCell="H10" sqref="H10"/>
    </sheetView>
  </sheetViews>
  <sheetFormatPr defaultRowHeight="21.75" customHeight="1" x14ac:dyDescent="0.55000000000000004"/>
  <cols>
    <col min="1" max="1" width="3.25" style="3" customWidth="1"/>
    <col min="2" max="2" width="4.75" style="3" customWidth="1"/>
    <col min="3" max="3" width="5.125" style="3" customWidth="1"/>
    <col min="4" max="4" width="31.875" style="3" customWidth="1"/>
    <col min="5" max="5" width="29.625" style="3" customWidth="1"/>
    <col min="6" max="11" width="12.25" style="3" customWidth="1"/>
    <col min="12" max="12" width="18.125" style="3" customWidth="1"/>
    <col min="13" max="16384" width="9" style="3"/>
  </cols>
  <sheetData>
    <row r="1" spans="1:12" ht="27" customHeight="1" x14ac:dyDescent="0.6">
      <c r="A1" s="15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21.75" customHeight="1" x14ac:dyDescent="0.55000000000000004">
      <c r="A2" s="25" t="s">
        <v>6</v>
      </c>
      <c r="B2" s="9" t="s">
        <v>75</v>
      </c>
      <c r="C2" s="6"/>
      <c r="D2" s="6"/>
      <c r="E2" s="6"/>
      <c r="F2" s="6"/>
      <c r="G2" s="6"/>
      <c r="H2" s="6"/>
      <c r="I2" s="6"/>
      <c r="J2" s="6"/>
      <c r="K2" s="6"/>
    </row>
    <row r="3" spans="1:12" ht="21.75" customHeight="1" x14ac:dyDescent="0.55000000000000004">
      <c r="A3" s="6"/>
      <c r="B3" s="9"/>
      <c r="C3" s="176" t="s">
        <v>51</v>
      </c>
      <c r="D3" s="176" t="s">
        <v>76</v>
      </c>
      <c r="E3" s="176"/>
      <c r="F3" s="213" t="s">
        <v>78</v>
      </c>
      <c r="G3" s="213"/>
      <c r="H3" s="213"/>
      <c r="I3" s="213"/>
      <c r="J3" s="213"/>
      <c r="K3" s="213"/>
    </row>
    <row r="4" spans="1:12" ht="21.75" customHeight="1" x14ac:dyDescent="0.55000000000000004">
      <c r="A4" s="6"/>
      <c r="B4" s="9"/>
      <c r="C4" s="176"/>
      <c r="D4" s="176"/>
      <c r="E4" s="176"/>
      <c r="F4" s="180" t="s">
        <v>82</v>
      </c>
      <c r="G4" s="182"/>
      <c r="H4" s="180" t="s">
        <v>81</v>
      </c>
      <c r="I4" s="182"/>
      <c r="J4" s="180" t="s">
        <v>83</v>
      </c>
      <c r="K4" s="182"/>
    </row>
    <row r="5" spans="1:12" ht="84" customHeight="1" x14ac:dyDescent="0.55000000000000004">
      <c r="A5" s="6"/>
      <c r="B5" s="6"/>
      <c r="C5" s="176"/>
      <c r="D5" s="176"/>
      <c r="E5" s="176"/>
      <c r="F5" s="88" t="s">
        <v>120</v>
      </c>
      <c r="G5" s="75" t="s">
        <v>77</v>
      </c>
      <c r="H5" s="88" t="s">
        <v>120</v>
      </c>
      <c r="I5" s="75" t="s">
        <v>77</v>
      </c>
      <c r="J5" s="88" t="s">
        <v>120</v>
      </c>
      <c r="K5" s="75" t="s">
        <v>77</v>
      </c>
    </row>
    <row r="6" spans="1:12" ht="21.75" customHeight="1" x14ac:dyDescent="0.55000000000000004">
      <c r="A6" s="6"/>
      <c r="B6" s="6"/>
      <c r="C6" s="60" t="s">
        <v>6</v>
      </c>
      <c r="D6" s="183"/>
      <c r="E6" s="185"/>
      <c r="F6" s="127"/>
      <c r="G6" s="127"/>
      <c r="H6" s="127"/>
      <c r="I6" s="127"/>
      <c r="J6" s="127"/>
      <c r="K6" s="127"/>
      <c r="L6" s="145">
        <f>IF(COUNTA(F6:K6)&gt;1,"กรุณาระบุเพียง 1 ตำแหน่ง",COUNTA(F6)*10+COUNTA(G6)*8+COUNTA(H6)*5+COUNTA(I6)*4+COUNTA(J6)*3+COUNTA(K6)*2.5)</f>
        <v>0</v>
      </c>
    </row>
    <row r="7" spans="1:12" ht="21.75" customHeight="1" x14ac:dyDescent="0.55000000000000004">
      <c r="A7" s="6"/>
      <c r="B7" s="6"/>
      <c r="C7" s="60" t="s">
        <v>7</v>
      </c>
      <c r="D7" s="183"/>
      <c r="E7" s="185"/>
      <c r="F7" s="127"/>
      <c r="G7" s="127"/>
      <c r="H7" s="127"/>
      <c r="I7" s="127"/>
      <c r="J7" s="127"/>
      <c r="K7" s="127"/>
      <c r="L7" s="145">
        <f t="shared" ref="L7:L15" si="0">IF(COUNTA(F7:K7)&gt;1,"กรุณาระบุเพียง 1 ตำแหน่ง",COUNTA(F7)*10+COUNTA(G7)*8+COUNTA(H7)*5+COUNTA(I7)*4+COUNTA(J7)*3+COUNTA(K7)*2.5)</f>
        <v>0</v>
      </c>
    </row>
    <row r="8" spans="1:12" ht="21.75" customHeight="1" x14ac:dyDescent="0.55000000000000004">
      <c r="A8" s="6"/>
      <c r="B8" s="6"/>
      <c r="C8" s="60" t="s">
        <v>9</v>
      </c>
      <c r="D8" s="183"/>
      <c r="E8" s="185"/>
      <c r="F8" s="127"/>
      <c r="G8" s="127"/>
      <c r="H8" s="127"/>
      <c r="I8" s="127"/>
      <c r="J8" s="127"/>
      <c r="K8" s="127"/>
      <c r="L8" s="145">
        <f t="shared" si="0"/>
        <v>0</v>
      </c>
    </row>
    <row r="9" spans="1:12" ht="21.75" customHeight="1" x14ac:dyDescent="0.55000000000000004">
      <c r="A9" s="6"/>
      <c r="B9" s="6"/>
      <c r="C9" s="60" t="s">
        <v>15</v>
      </c>
      <c r="D9" s="183"/>
      <c r="E9" s="185"/>
      <c r="F9" s="127"/>
      <c r="G9" s="127"/>
      <c r="H9" s="127"/>
      <c r="I9" s="127"/>
      <c r="J9" s="127"/>
      <c r="K9" s="127"/>
      <c r="L9" s="145">
        <f t="shared" si="0"/>
        <v>0</v>
      </c>
    </row>
    <row r="10" spans="1:12" ht="21.75" customHeight="1" x14ac:dyDescent="0.55000000000000004">
      <c r="A10" s="6"/>
      <c r="B10" s="6"/>
      <c r="C10" s="60" t="s">
        <v>59</v>
      </c>
      <c r="D10" s="183"/>
      <c r="E10" s="185"/>
      <c r="F10" s="127"/>
      <c r="G10" s="127"/>
      <c r="H10" s="127"/>
      <c r="I10" s="127"/>
      <c r="J10" s="127"/>
      <c r="K10" s="127"/>
      <c r="L10" s="145">
        <f t="shared" si="0"/>
        <v>0</v>
      </c>
    </row>
    <row r="11" spans="1:12" ht="21.75" customHeight="1" x14ac:dyDescent="0.55000000000000004">
      <c r="A11" s="6"/>
      <c r="B11" s="6"/>
      <c r="C11" s="60" t="s">
        <v>60</v>
      </c>
      <c r="D11" s="183"/>
      <c r="E11" s="185"/>
      <c r="F11" s="127"/>
      <c r="G11" s="127"/>
      <c r="H11" s="127"/>
      <c r="I11" s="127"/>
      <c r="J11" s="127"/>
      <c r="K11" s="127"/>
      <c r="L11" s="145">
        <f t="shared" si="0"/>
        <v>0</v>
      </c>
    </row>
    <row r="12" spans="1:12" ht="21.75" customHeight="1" x14ac:dyDescent="0.55000000000000004">
      <c r="A12" s="6"/>
      <c r="B12" s="6"/>
      <c r="C12" s="60" t="s">
        <v>61</v>
      </c>
      <c r="D12" s="183"/>
      <c r="E12" s="185"/>
      <c r="F12" s="127"/>
      <c r="G12" s="127"/>
      <c r="H12" s="127"/>
      <c r="I12" s="127"/>
      <c r="J12" s="127"/>
      <c r="K12" s="127"/>
      <c r="L12" s="145">
        <f t="shared" si="0"/>
        <v>0</v>
      </c>
    </row>
    <row r="13" spans="1:12" ht="21.75" customHeight="1" x14ac:dyDescent="0.55000000000000004">
      <c r="A13" s="6"/>
      <c r="B13" s="6"/>
      <c r="C13" s="60" t="s">
        <v>62</v>
      </c>
      <c r="D13" s="183"/>
      <c r="E13" s="185"/>
      <c r="F13" s="127"/>
      <c r="G13" s="127"/>
      <c r="H13" s="127"/>
      <c r="I13" s="127"/>
      <c r="J13" s="127"/>
      <c r="K13" s="127"/>
      <c r="L13" s="145">
        <f t="shared" si="0"/>
        <v>0</v>
      </c>
    </row>
    <row r="14" spans="1:12" ht="21.75" customHeight="1" x14ac:dyDescent="0.55000000000000004">
      <c r="A14" s="6"/>
      <c r="B14" s="6"/>
      <c r="C14" s="60" t="s">
        <v>63</v>
      </c>
      <c r="D14" s="183"/>
      <c r="E14" s="185"/>
      <c r="F14" s="127"/>
      <c r="G14" s="127"/>
      <c r="H14" s="127"/>
      <c r="I14" s="127"/>
      <c r="J14" s="127"/>
      <c r="K14" s="127"/>
      <c r="L14" s="145">
        <f t="shared" si="0"/>
        <v>0</v>
      </c>
    </row>
    <row r="15" spans="1:12" ht="21.75" customHeight="1" x14ac:dyDescent="0.55000000000000004">
      <c r="A15" s="6"/>
      <c r="B15" s="6"/>
      <c r="C15" s="60" t="s">
        <v>64</v>
      </c>
      <c r="D15" s="183"/>
      <c r="E15" s="185"/>
      <c r="F15" s="127"/>
      <c r="G15" s="127"/>
      <c r="H15" s="127"/>
      <c r="I15" s="127"/>
      <c r="J15" s="127"/>
      <c r="K15" s="127"/>
      <c r="L15" s="145">
        <f t="shared" si="0"/>
        <v>0</v>
      </c>
    </row>
    <row r="16" spans="1:12" ht="21.75" customHeight="1" x14ac:dyDescent="0.55000000000000004">
      <c r="A16" s="6"/>
      <c r="B16" s="6"/>
      <c r="C16" s="186" t="s">
        <v>52</v>
      </c>
      <c r="D16" s="186"/>
      <c r="E16" s="186"/>
      <c r="F16" s="186"/>
      <c r="G16" s="186"/>
      <c r="H16" s="186"/>
      <c r="I16" s="186"/>
      <c r="J16" s="187">
        <f>SUM(L6:L15)</f>
        <v>0</v>
      </c>
      <c r="K16" s="187"/>
      <c r="L16" s="6"/>
    </row>
    <row r="17" spans="1:12" ht="21.75" customHeight="1" x14ac:dyDescent="0.5500000000000000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21.75" customHeight="1" x14ac:dyDescent="0.55000000000000004">
      <c r="A18" s="25" t="s">
        <v>7</v>
      </c>
      <c r="B18" s="9" t="s">
        <v>79</v>
      </c>
      <c r="C18" s="6"/>
      <c r="D18" s="6"/>
      <c r="E18" s="6"/>
      <c r="F18" s="6"/>
      <c r="G18" s="6"/>
      <c r="H18" s="6"/>
      <c r="I18" s="6"/>
      <c r="J18" s="6"/>
      <c r="K18" s="6"/>
    </row>
    <row r="19" spans="1:12" ht="21.75" customHeight="1" x14ac:dyDescent="0.55000000000000004">
      <c r="A19" s="6"/>
      <c r="B19" s="9">
        <v>2.1</v>
      </c>
      <c r="C19" s="9" t="s">
        <v>80</v>
      </c>
      <c r="D19" s="6"/>
      <c r="E19" s="6"/>
      <c r="F19" s="6"/>
      <c r="G19" s="6"/>
      <c r="H19" s="6"/>
      <c r="I19" s="6"/>
      <c r="J19" s="6"/>
      <c r="K19" s="6"/>
    </row>
    <row r="20" spans="1:12" ht="21.75" customHeight="1" x14ac:dyDescent="0.55000000000000004">
      <c r="A20" s="6"/>
      <c r="B20" s="6"/>
      <c r="C20" s="176" t="s">
        <v>51</v>
      </c>
      <c r="D20" s="176" t="s">
        <v>84</v>
      </c>
      <c r="E20" s="176"/>
      <c r="F20" s="180" t="s">
        <v>78</v>
      </c>
      <c r="G20" s="181"/>
      <c r="H20" s="181"/>
      <c r="I20" s="181"/>
      <c r="J20" s="181"/>
      <c r="K20" s="182"/>
      <c r="L20" s="6"/>
    </row>
    <row r="21" spans="1:12" ht="21.75" customHeight="1" x14ac:dyDescent="0.55000000000000004">
      <c r="A21" s="6"/>
      <c r="B21" s="6"/>
      <c r="C21" s="176"/>
      <c r="D21" s="176"/>
      <c r="E21" s="176"/>
      <c r="F21" s="213" t="s">
        <v>88</v>
      </c>
      <c r="G21" s="213"/>
      <c r="H21" s="213"/>
      <c r="I21" s="181" t="s">
        <v>89</v>
      </c>
      <c r="J21" s="181"/>
      <c r="K21" s="182"/>
      <c r="L21" s="6"/>
    </row>
    <row r="22" spans="1:12" ht="21.75" customHeight="1" x14ac:dyDescent="0.55000000000000004">
      <c r="A22" s="6"/>
      <c r="B22" s="6"/>
      <c r="C22" s="176"/>
      <c r="D22" s="176"/>
      <c r="E22" s="176"/>
      <c r="F22" s="129" t="s">
        <v>85</v>
      </c>
      <c r="G22" s="129" t="s">
        <v>86</v>
      </c>
      <c r="H22" s="129" t="s">
        <v>87</v>
      </c>
      <c r="I22" s="129" t="s">
        <v>85</v>
      </c>
      <c r="J22" s="129" t="s">
        <v>86</v>
      </c>
      <c r="K22" s="129" t="s">
        <v>87</v>
      </c>
      <c r="L22" s="6"/>
    </row>
    <row r="23" spans="1:12" ht="21.75" customHeight="1" x14ac:dyDescent="0.55000000000000004">
      <c r="A23" s="6"/>
      <c r="B23" s="6"/>
      <c r="C23" s="60" t="s">
        <v>6</v>
      </c>
      <c r="D23" s="183"/>
      <c r="E23" s="185"/>
      <c r="F23" s="127"/>
      <c r="G23" s="127"/>
      <c r="H23" s="127"/>
      <c r="I23" s="127"/>
      <c r="J23" s="127"/>
      <c r="K23" s="127"/>
      <c r="L23" s="145">
        <f>IF(COUNTA(F23:K23)&gt;1,"กรุณาระบุเพียง 1 ตำแหน่ง",COUNTA(F23)*3+COUNTA(G23)*3+COUNTA(H23)*2+COUNTA(I23)*6+COUNTA(J23)*6+COUNTA(K23)*4)</f>
        <v>0</v>
      </c>
    </row>
    <row r="24" spans="1:12" ht="21.75" customHeight="1" x14ac:dyDescent="0.55000000000000004">
      <c r="A24" s="6"/>
      <c r="B24" s="6"/>
      <c r="C24" s="60" t="s">
        <v>7</v>
      </c>
      <c r="D24" s="183"/>
      <c r="E24" s="185"/>
      <c r="F24" s="127"/>
      <c r="G24" s="127"/>
      <c r="H24" s="127"/>
      <c r="I24" s="127"/>
      <c r="J24" s="127"/>
      <c r="K24" s="127"/>
      <c r="L24" s="145">
        <f t="shared" ref="L24:L32" si="1">IF(COUNTA(F24:K24)&gt;1,"กรุณาระบุเพียง 1 ตำแหน่ง",COUNTA(F24)*3+COUNTA(G24)*3+COUNTA(H24)*2+COUNTA(I24)*6+COUNTA(J24)*6+COUNTA(K24)*4)</f>
        <v>0</v>
      </c>
    </row>
    <row r="25" spans="1:12" ht="21.75" customHeight="1" x14ac:dyDescent="0.55000000000000004">
      <c r="A25" s="6"/>
      <c r="B25" s="6"/>
      <c r="C25" s="60" t="s">
        <v>9</v>
      </c>
      <c r="D25" s="183"/>
      <c r="E25" s="185"/>
      <c r="F25" s="127"/>
      <c r="G25" s="127"/>
      <c r="H25" s="127"/>
      <c r="I25" s="127"/>
      <c r="J25" s="127"/>
      <c r="K25" s="127"/>
      <c r="L25" s="145">
        <f t="shared" si="1"/>
        <v>0</v>
      </c>
    </row>
    <row r="26" spans="1:12" ht="21.75" customHeight="1" x14ac:dyDescent="0.55000000000000004">
      <c r="A26" s="6"/>
      <c r="B26" s="6"/>
      <c r="C26" s="60" t="s">
        <v>15</v>
      </c>
      <c r="D26" s="183"/>
      <c r="E26" s="185"/>
      <c r="F26" s="127"/>
      <c r="G26" s="127"/>
      <c r="H26" s="127"/>
      <c r="I26" s="127"/>
      <c r="J26" s="127"/>
      <c r="K26" s="127"/>
      <c r="L26" s="145">
        <f t="shared" si="1"/>
        <v>0</v>
      </c>
    </row>
    <row r="27" spans="1:12" ht="21.75" customHeight="1" x14ac:dyDescent="0.55000000000000004">
      <c r="A27" s="6"/>
      <c r="B27" s="6"/>
      <c r="C27" s="60" t="s">
        <v>59</v>
      </c>
      <c r="D27" s="183"/>
      <c r="E27" s="185"/>
      <c r="F27" s="127"/>
      <c r="G27" s="127"/>
      <c r="H27" s="127"/>
      <c r="I27" s="127"/>
      <c r="J27" s="127"/>
      <c r="K27" s="127"/>
      <c r="L27" s="145">
        <f t="shared" si="1"/>
        <v>0</v>
      </c>
    </row>
    <row r="28" spans="1:12" ht="21.75" customHeight="1" x14ac:dyDescent="0.55000000000000004">
      <c r="A28" s="6"/>
      <c r="B28" s="6"/>
      <c r="C28" s="60" t="s">
        <v>60</v>
      </c>
      <c r="D28" s="183"/>
      <c r="E28" s="185"/>
      <c r="F28" s="127"/>
      <c r="G28" s="127"/>
      <c r="H28" s="127"/>
      <c r="I28" s="127"/>
      <c r="J28" s="127"/>
      <c r="K28" s="127"/>
      <c r="L28" s="145">
        <f t="shared" si="1"/>
        <v>0</v>
      </c>
    </row>
    <row r="29" spans="1:12" ht="21.75" customHeight="1" x14ac:dyDescent="0.55000000000000004">
      <c r="A29" s="6"/>
      <c r="B29" s="6"/>
      <c r="C29" s="60" t="s">
        <v>61</v>
      </c>
      <c r="D29" s="183"/>
      <c r="E29" s="185"/>
      <c r="F29" s="127"/>
      <c r="G29" s="127"/>
      <c r="H29" s="127"/>
      <c r="I29" s="127"/>
      <c r="J29" s="127"/>
      <c r="K29" s="127"/>
      <c r="L29" s="145">
        <f t="shared" si="1"/>
        <v>0</v>
      </c>
    </row>
    <row r="30" spans="1:12" ht="21.75" customHeight="1" x14ac:dyDescent="0.55000000000000004">
      <c r="A30" s="6"/>
      <c r="B30" s="6"/>
      <c r="C30" s="60" t="s">
        <v>62</v>
      </c>
      <c r="D30" s="183"/>
      <c r="E30" s="185"/>
      <c r="F30" s="127"/>
      <c r="G30" s="127"/>
      <c r="H30" s="127"/>
      <c r="I30" s="127"/>
      <c r="J30" s="127"/>
      <c r="K30" s="127"/>
      <c r="L30" s="145">
        <f t="shared" si="1"/>
        <v>0</v>
      </c>
    </row>
    <row r="31" spans="1:12" ht="21.75" customHeight="1" x14ac:dyDescent="0.55000000000000004">
      <c r="A31" s="6"/>
      <c r="B31" s="6"/>
      <c r="C31" s="60" t="s">
        <v>63</v>
      </c>
      <c r="D31" s="183"/>
      <c r="E31" s="185"/>
      <c r="F31" s="127"/>
      <c r="G31" s="127"/>
      <c r="H31" s="127"/>
      <c r="I31" s="127"/>
      <c r="J31" s="127"/>
      <c r="K31" s="127"/>
      <c r="L31" s="145">
        <f t="shared" si="1"/>
        <v>0</v>
      </c>
    </row>
    <row r="32" spans="1:12" ht="21.75" customHeight="1" x14ac:dyDescent="0.55000000000000004">
      <c r="A32" s="6"/>
      <c r="B32" s="6"/>
      <c r="C32" s="60" t="s">
        <v>64</v>
      </c>
      <c r="D32" s="183"/>
      <c r="E32" s="185"/>
      <c r="F32" s="127"/>
      <c r="G32" s="127"/>
      <c r="H32" s="127"/>
      <c r="I32" s="127"/>
      <c r="J32" s="127"/>
      <c r="K32" s="127"/>
      <c r="L32" s="145">
        <f t="shared" si="1"/>
        <v>0</v>
      </c>
    </row>
    <row r="33" spans="1:12" ht="21.75" customHeight="1" x14ac:dyDescent="0.55000000000000004">
      <c r="A33" s="6"/>
      <c r="B33" s="6"/>
      <c r="C33" s="186" t="s">
        <v>52</v>
      </c>
      <c r="D33" s="186"/>
      <c r="E33" s="186"/>
      <c r="F33" s="186"/>
      <c r="G33" s="186"/>
      <c r="H33" s="186"/>
      <c r="I33" s="186"/>
      <c r="J33" s="187">
        <f>SUM(L23:L32)</f>
        <v>0</v>
      </c>
      <c r="K33" s="187"/>
      <c r="L33" s="6"/>
    </row>
    <row r="34" spans="1:12" ht="21.75" customHeight="1" x14ac:dyDescent="0.55000000000000004">
      <c r="A34" s="6"/>
      <c r="B34" s="9">
        <v>2.2000000000000002</v>
      </c>
      <c r="C34" s="9" t="s">
        <v>90</v>
      </c>
      <c r="D34" s="6"/>
      <c r="E34" s="6"/>
      <c r="F34" s="6"/>
      <c r="G34" s="6"/>
      <c r="H34" s="6"/>
      <c r="I34" s="6"/>
      <c r="J34" s="6"/>
      <c r="K34" s="6"/>
    </row>
    <row r="35" spans="1:12" ht="21.75" customHeight="1" x14ac:dyDescent="0.55000000000000004">
      <c r="A35" s="6"/>
      <c r="B35" s="6"/>
      <c r="C35" s="176" t="s">
        <v>51</v>
      </c>
      <c r="D35" s="176" t="s">
        <v>84</v>
      </c>
      <c r="E35" s="176"/>
      <c r="F35" s="180" t="s">
        <v>78</v>
      </c>
      <c r="G35" s="181"/>
      <c r="H35" s="181"/>
      <c r="I35" s="181"/>
      <c r="J35" s="181"/>
      <c r="K35" s="182"/>
    </row>
    <row r="36" spans="1:12" ht="21.75" customHeight="1" x14ac:dyDescent="0.55000000000000004">
      <c r="A36" s="6"/>
      <c r="B36" s="6"/>
      <c r="C36" s="176"/>
      <c r="D36" s="176"/>
      <c r="E36" s="176"/>
      <c r="F36" s="180" t="s">
        <v>88</v>
      </c>
      <c r="G36" s="181"/>
      <c r="H36" s="182"/>
      <c r="I36" s="181" t="s">
        <v>89</v>
      </c>
      <c r="J36" s="181"/>
      <c r="K36" s="182"/>
    </row>
    <row r="37" spans="1:12" ht="21.75" customHeight="1" x14ac:dyDescent="0.55000000000000004">
      <c r="A37" s="6"/>
      <c r="B37" s="6"/>
      <c r="C37" s="176"/>
      <c r="D37" s="176"/>
      <c r="E37" s="176"/>
      <c r="F37" s="129" t="s">
        <v>85</v>
      </c>
      <c r="G37" s="129" t="s">
        <v>86</v>
      </c>
      <c r="H37" s="129" t="s">
        <v>87</v>
      </c>
      <c r="I37" s="129" t="s">
        <v>85</v>
      </c>
      <c r="J37" s="129" t="s">
        <v>86</v>
      </c>
      <c r="K37" s="129" t="s">
        <v>87</v>
      </c>
    </row>
    <row r="38" spans="1:12" ht="21.75" customHeight="1" x14ac:dyDescent="0.55000000000000004">
      <c r="A38" s="6"/>
      <c r="B38" s="6"/>
      <c r="C38" s="60" t="s">
        <v>6</v>
      </c>
      <c r="D38" s="183"/>
      <c r="E38" s="185"/>
      <c r="F38" s="127"/>
      <c r="G38" s="127"/>
      <c r="H38" s="127"/>
      <c r="I38" s="127"/>
      <c r="J38" s="127"/>
      <c r="K38" s="127"/>
      <c r="L38" s="145">
        <f>IF(COUNTA(F38:K38)&gt;1,"กรุณาระบุเพียง 1 ตำแหน่ง",COUNTA(F38)*1+COUNTA(G38)*1+COUNTA(H38)*1+COUNTA(I38)*2+COUNTA(J38)*2+COUNTA(K38)*2)</f>
        <v>0</v>
      </c>
    </row>
    <row r="39" spans="1:12" ht="21.75" customHeight="1" x14ac:dyDescent="0.55000000000000004">
      <c r="A39" s="6"/>
      <c r="B39" s="6"/>
      <c r="C39" s="60" t="s">
        <v>7</v>
      </c>
      <c r="D39" s="183"/>
      <c r="E39" s="185"/>
      <c r="F39" s="127"/>
      <c r="G39" s="127"/>
      <c r="H39" s="127"/>
      <c r="I39" s="127"/>
      <c r="J39" s="127"/>
      <c r="K39" s="127"/>
      <c r="L39" s="145">
        <f t="shared" ref="L39:L47" si="2">IF(COUNTA(F39:K39)&gt;1,"กรุณาระบุเพียง 1 ตำแหน่ง",COUNTA(F39)*1+COUNTA(G39)*1+COUNTA(H39)*1+COUNTA(I39)*2+COUNTA(J39)*2+COUNTA(K39)*2)</f>
        <v>0</v>
      </c>
    </row>
    <row r="40" spans="1:12" ht="21.75" customHeight="1" x14ac:dyDescent="0.55000000000000004">
      <c r="A40" s="6"/>
      <c r="B40" s="6"/>
      <c r="C40" s="60" t="s">
        <v>9</v>
      </c>
      <c r="D40" s="183"/>
      <c r="E40" s="185"/>
      <c r="F40" s="127"/>
      <c r="G40" s="127"/>
      <c r="H40" s="127"/>
      <c r="I40" s="127"/>
      <c r="J40" s="127"/>
      <c r="K40" s="127"/>
      <c r="L40" s="145">
        <f t="shared" si="2"/>
        <v>0</v>
      </c>
    </row>
    <row r="41" spans="1:12" ht="21.75" customHeight="1" x14ac:dyDescent="0.55000000000000004">
      <c r="A41" s="6"/>
      <c r="B41" s="6"/>
      <c r="C41" s="60" t="s">
        <v>15</v>
      </c>
      <c r="D41" s="183"/>
      <c r="E41" s="185"/>
      <c r="F41" s="127"/>
      <c r="G41" s="127"/>
      <c r="H41" s="127"/>
      <c r="I41" s="127"/>
      <c r="J41" s="127"/>
      <c r="K41" s="127"/>
      <c r="L41" s="145">
        <f t="shared" si="2"/>
        <v>0</v>
      </c>
    </row>
    <row r="42" spans="1:12" ht="21.75" customHeight="1" x14ac:dyDescent="0.55000000000000004">
      <c r="A42" s="6"/>
      <c r="B42" s="6"/>
      <c r="C42" s="60" t="s">
        <v>59</v>
      </c>
      <c r="D42" s="183"/>
      <c r="E42" s="185"/>
      <c r="F42" s="127"/>
      <c r="G42" s="127"/>
      <c r="H42" s="127"/>
      <c r="I42" s="127"/>
      <c r="J42" s="127"/>
      <c r="K42" s="127"/>
      <c r="L42" s="145">
        <f t="shared" si="2"/>
        <v>0</v>
      </c>
    </row>
    <row r="43" spans="1:12" ht="21.75" customHeight="1" x14ac:dyDescent="0.55000000000000004">
      <c r="A43" s="6"/>
      <c r="B43" s="6"/>
      <c r="C43" s="60" t="s">
        <v>60</v>
      </c>
      <c r="D43" s="183"/>
      <c r="E43" s="185"/>
      <c r="F43" s="127"/>
      <c r="G43" s="127"/>
      <c r="H43" s="127"/>
      <c r="I43" s="127"/>
      <c r="J43" s="127"/>
      <c r="K43" s="127"/>
      <c r="L43" s="145">
        <f t="shared" si="2"/>
        <v>0</v>
      </c>
    </row>
    <row r="44" spans="1:12" ht="21.75" customHeight="1" x14ac:dyDescent="0.55000000000000004">
      <c r="A44" s="6"/>
      <c r="B44" s="6"/>
      <c r="C44" s="60" t="s">
        <v>61</v>
      </c>
      <c r="D44" s="183"/>
      <c r="E44" s="185"/>
      <c r="F44" s="127"/>
      <c r="G44" s="127"/>
      <c r="H44" s="127"/>
      <c r="I44" s="127"/>
      <c r="J44" s="127"/>
      <c r="K44" s="127"/>
      <c r="L44" s="145">
        <f t="shared" si="2"/>
        <v>0</v>
      </c>
    </row>
    <row r="45" spans="1:12" ht="21.75" customHeight="1" x14ac:dyDescent="0.55000000000000004">
      <c r="A45" s="6"/>
      <c r="B45" s="6"/>
      <c r="C45" s="60" t="s">
        <v>62</v>
      </c>
      <c r="D45" s="183"/>
      <c r="E45" s="185"/>
      <c r="F45" s="127"/>
      <c r="G45" s="127"/>
      <c r="H45" s="131"/>
      <c r="I45" s="127"/>
      <c r="J45" s="127"/>
      <c r="K45" s="127"/>
      <c r="L45" s="145">
        <f t="shared" si="2"/>
        <v>0</v>
      </c>
    </row>
    <row r="46" spans="1:12" ht="21.75" customHeight="1" x14ac:dyDescent="0.55000000000000004">
      <c r="A46" s="6"/>
      <c r="B46" s="6"/>
      <c r="C46" s="60" t="s">
        <v>63</v>
      </c>
      <c r="D46" s="183"/>
      <c r="E46" s="185"/>
      <c r="F46" s="127"/>
      <c r="G46" s="127"/>
      <c r="H46" s="127"/>
      <c r="I46" s="127"/>
      <c r="J46" s="127"/>
      <c r="K46" s="127"/>
      <c r="L46" s="145">
        <f t="shared" si="2"/>
        <v>0</v>
      </c>
    </row>
    <row r="47" spans="1:12" ht="21.75" customHeight="1" x14ac:dyDescent="0.55000000000000004">
      <c r="A47" s="6"/>
      <c r="B47" s="6"/>
      <c r="C47" s="60" t="s">
        <v>64</v>
      </c>
      <c r="D47" s="183"/>
      <c r="E47" s="185"/>
      <c r="F47" s="127"/>
      <c r="G47" s="127"/>
      <c r="H47" s="127"/>
      <c r="I47" s="127"/>
      <c r="J47" s="127"/>
      <c r="K47" s="127"/>
      <c r="L47" s="145">
        <f t="shared" si="2"/>
        <v>0</v>
      </c>
    </row>
    <row r="48" spans="1:12" ht="21.75" customHeight="1" x14ac:dyDescent="0.55000000000000004">
      <c r="A48" s="6"/>
      <c r="B48" s="6"/>
      <c r="C48" s="186" t="s">
        <v>52</v>
      </c>
      <c r="D48" s="186"/>
      <c r="E48" s="186"/>
      <c r="F48" s="186"/>
      <c r="G48" s="186"/>
      <c r="H48" s="186"/>
      <c r="I48" s="186"/>
      <c r="J48" s="187">
        <f>SUM(L38:L47)</f>
        <v>0</v>
      </c>
      <c r="K48" s="187"/>
      <c r="L48" s="6"/>
    </row>
    <row r="49" spans="1:11" ht="21.75" customHeight="1" x14ac:dyDescent="0.55000000000000004">
      <c r="A49" s="6"/>
      <c r="B49" s="6"/>
      <c r="C49" s="6" t="s">
        <v>91</v>
      </c>
      <c r="D49" s="6" t="s">
        <v>93</v>
      </c>
      <c r="E49" s="6"/>
      <c r="F49" s="14" t="s">
        <v>67</v>
      </c>
      <c r="G49" s="89"/>
      <c r="H49" s="6" t="s">
        <v>92</v>
      </c>
      <c r="I49" s="6"/>
      <c r="J49" s="6"/>
      <c r="K49" s="6"/>
    </row>
    <row r="50" spans="1:11" ht="21.75" customHeight="1" x14ac:dyDescent="0.55000000000000004">
      <c r="A50" s="6"/>
      <c r="B50" s="6"/>
      <c r="C50" s="6"/>
      <c r="D50" s="6" t="s">
        <v>94</v>
      </c>
      <c r="E50" s="6"/>
      <c r="F50" s="14" t="s">
        <v>67</v>
      </c>
      <c r="G50" s="90"/>
      <c r="H50" s="6" t="s">
        <v>92</v>
      </c>
      <c r="I50" s="6"/>
      <c r="J50" s="6"/>
      <c r="K50" s="6"/>
    </row>
    <row r="51" spans="1:11" ht="21.75" customHeight="1" x14ac:dyDescent="0.55000000000000004">
      <c r="A51" s="6"/>
      <c r="B51" s="6"/>
      <c r="C51" s="6"/>
      <c r="D51" s="6"/>
      <c r="E51" s="212" t="s">
        <v>52</v>
      </c>
      <c r="F51" s="212"/>
      <c r="G51" s="138">
        <f>(G49*1)+(G50*2)</f>
        <v>0</v>
      </c>
      <c r="H51" s="6"/>
      <c r="I51" s="6"/>
      <c r="J51" s="6"/>
      <c r="K51" s="6"/>
    </row>
    <row r="52" spans="1:11" ht="21.75" customHeight="1" x14ac:dyDescent="0.5500000000000000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1.75" customHeight="1" x14ac:dyDescent="0.55000000000000004">
      <c r="A53" s="25" t="s">
        <v>9</v>
      </c>
      <c r="B53" s="9" t="s">
        <v>121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" x14ac:dyDescent="0.55000000000000004">
      <c r="A54" s="6"/>
      <c r="B54" s="6"/>
      <c r="C54" s="126" t="s">
        <v>51</v>
      </c>
      <c r="D54" s="177" t="s">
        <v>122</v>
      </c>
      <c r="E54" s="178"/>
      <c r="F54" s="178"/>
      <c r="G54" s="178"/>
      <c r="H54" s="179"/>
      <c r="I54" s="194" t="s">
        <v>187</v>
      </c>
      <c r="J54" s="195"/>
      <c r="K54" s="196"/>
    </row>
    <row r="55" spans="1:11" ht="24" x14ac:dyDescent="0.55000000000000004">
      <c r="A55" s="6"/>
      <c r="B55" s="6"/>
      <c r="C55" s="60" t="s">
        <v>6</v>
      </c>
      <c r="D55" s="193"/>
      <c r="E55" s="193"/>
      <c r="F55" s="193"/>
      <c r="G55" s="193"/>
      <c r="H55" s="193"/>
      <c r="I55" s="209"/>
      <c r="J55" s="210"/>
      <c r="K55" s="211"/>
    </row>
    <row r="56" spans="1:11" ht="24" x14ac:dyDescent="0.55000000000000004">
      <c r="A56" s="6"/>
      <c r="B56" s="6"/>
      <c r="C56" s="60" t="s">
        <v>7</v>
      </c>
      <c r="D56" s="193"/>
      <c r="E56" s="193"/>
      <c r="F56" s="193"/>
      <c r="G56" s="193"/>
      <c r="H56" s="193"/>
      <c r="I56" s="209"/>
      <c r="J56" s="210"/>
      <c r="K56" s="211"/>
    </row>
    <row r="57" spans="1:11" ht="24" x14ac:dyDescent="0.55000000000000004">
      <c r="A57" s="6"/>
      <c r="B57" s="6"/>
      <c r="C57" s="60" t="s">
        <v>9</v>
      </c>
      <c r="D57" s="193"/>
      <c r="E57" s="193"/>
      <c r="F57" s="193"/>
      <c r="G57" s="193"/>
      <c r="H57" s="193"/>
      <c r="I57" s="209"/>
      <c r="J57" s="210"/>
      <c r="K57" s="211"/>
    </row>
    <row r="58" spans="1:11" ht="24" x14ac:dyDescent="0.55000000000000004">
      <c r="A58" s="6"/>
      <c r="B58" s="6"/>
      <c r="C58" s="60" t="s">
        <v>15</v>
      </c>
      <c r="D58" s="193"/>
      <c r="E58" s="193"/>
      <c r="F58" s="193"/>
      <c r="G58" s="193"/>
      <c r="H58" s="193"/>
      <c r="I58" s="209"/>
      <c r="J58" s="210"/>
      <c r="K58" s="211"/>
    </row>
    <row r="59" spans="1:11" ht="24" x14ac:dyDescent="0.55000000000000004">
      <c r="A59" s="6"/>
      <c r="B59" s="6"/>
      <c r="C59" s="60" t="s">
        <v>59</v>
      </c>
      <c r="D59" s="193"/>
      <c r="E59" s="193"/>
      <c r="F59" s="193"/>
      <c r="G59" s="193"/>
      <c r="H59" s="193"/>
      <c r="I59" s="209"/>
      <c r="J59" s="210"/>
      <c r="K59" s="211"/>
    </row>
    <row r="60" spans="1:11" ht="24" x14ac:dyDescent="0.55000000000000004">
      <c r="A60" s="6"/>
      <c r="B60" s="6"/>
      <c r="C60" s="60" t="s">
        <v>60</v>
      </c>
      <c r="D60" s="193"/>
      <c r="E60" s="193"/>
      <c r="F60" s="193"/>
      <c r="G60" s="193"/>
      <c r="H60" s="193"/>
      <c r="I60" s="209"/>
      <c r="J60" s="210"/>
      <c r="K60" s="211"/>
    </row>
    <row r="61" spans="1:11" ht="24" x14ac:dyDescent="0.55000000000000004">
      <c r="A61" s="6"/>
      <c r="B61" s="6"/>
      <c r="C61" s="60" t="s">
        <v>61</v>
      </c>
      <c r="D61" s="193"/>
      <c r="E61" s="193"/>
      <c r="F61" s="193"/>
      <c r="G61" s="193"/>
      <c r="H61" s="193"/>
      <c r="I61" s="209"/>
      <c r="J61" s="210"/>
      <c r="K61" s="211"/>
    </row>
    <row r="62" spans="1:11" ht="24" x14ac:dyDescent="0.55000000000000004">
      <c r="A62" s="6"/>
      <c r="B62" s="6"/>
      <c r="C62" s="60" t="s">
        <v>62</v>
      </c>
      <c r="D62" s="193"/>
      <c r="E62" s="193"/>
      <c r="F62" s="193"/>
      <c r="G62" s="193"/>
      <c r="H62" s="193"/>
      <c r="I62" s="209"/>
      <c r="J62" s="210"/>
      <c r="K62" s="211"/>
    </row>
    <row r="63" spans="1:11" ht="24" x14ac:dyDescent="0.55000000000000004">
      <c r="A63" s="6"/>
      <c r="B63" s="6"/>
      <c r="C63" s="60" t="s">
        <v>63</v>
      </c>
      <c r="D63" s="193"/>
      <c r="E63" s="193"/>
      <c r="F63" s="193"/>
      <c r="G63" s="193"/>
      <c r="H63" s="193"/>
      <c r="I63" s="209"/>
      <c r="J63" s="210"/>
      <c r="K63" s="211"/>
    </row>
    <row r="64" spans="1:11" ht="24" x14ac:dyDescent="0.55000000000000004">
      <c r="A64" s="6"/>
      <c r="B64" s="6"/>
      <c r="C64" s="60" t="s">
        <v>64</v>
      </c>
      <c r="D64" s="193"/>
      <c r="E64" s="193"/>
      <c r="F64" s="193"/>
      <c r="G64" s="193"/>
      <c r="H64" s="193"/>
      <c r="I64" s="209"/>
      <c r="J64" s="210"/>
      <c r="K64" s="211"/>
    </row>
    <row r="65" spans="1:12" ht="24" x14ac:dyDescent="0.55000000000000004">
      <c r="A65" s="6"/>
      <c r="B65" s="6"/>
      <c r="C65" s="60" t="s">
        <v>172</v>
      </c>
      <c r="D65" s="193"/>
      <c r="E65" s="193"/>
      <c r="F65" s="193"/>
      <c r="G65" s="193"/>
      <c r="H65" s="193"/>
      <c r="I65" s="209"/>
      <c r="J65" s="210"/>
      <c r="K65" s="211"/>
    </row>
    <row r="66" spans="1:12" ht="24" x14ac:dyDescent="0.55000000000000004">
      <c r="A66" s="6"/>
      <c r="B66" s="6"/>
      <c r="C66" s="60" t="s">
        <v>173</v>
      </c>
      <c r="D66" s="193"/>
      <c r="E66" s="193"/>
      <c r="F66" s="193"/>
      <c r="G66" s="193"/>
      <c r="H66" s="193"/>
      <c r="I66" s="209"/>
      <c r="J66" s="210"/>
      <c r="K66" s="211"/>
    </row>
    <row r="67" spans="1:12" ht="24" x14ac:dyDescent="0.55000000000000004">
      <c r="A67" s="6"/>
      <c r="B67" s="6"/>
      <c r="C67" s="60" t="s">
        <v>174</v>
      </c>
      <c r="D67" s="193"/>
      <c r="E67" s="193"/>
      <c r="F67" s="193"/>
      <c r="G67" s="193"/>
      <c r="H67" s="193"/>
      <c r="I67" s="209"/>
      <c r="J67" s="210"/>
      <c r="K67" s="211"/>
    </row>
    <row r="68" spans="1:12" ht="24" x14ac:dyDescent="0.55000000000000004">
      <c r="A68" s="6"/>
      <c r="B68" s="6"/>
      <c r="C68" s="60" t="s">
        <v>175</v>
      </c>
      <c r="D68" s="193"/>
      <c r="E68" s="193"/>
      <c r="F68" s="193"/>
      <c r="G68" s="193"/>
      <c r="H68" s="193"/>
      <c r="I68" s="209"/>
      <c r="J68" s="210"/>
      <c r="K68" s="211"/>
    </row>
    <row r="69" spans="1:12" ht="24" x14ac:dyDescent="0.55000000000000004">
      <c r="A69" s="6"/>
      <c r="B69" s="6"/>
      <c r="C69" s="60" t="s">
        <v>176</v>
      </c>
      <c r="D69" s="193"/>
      <c r="E69" s="193"/>
      <c r="F69" s="193"/>
      <c r="G69" s="193"/>
      <c r="H69" s="193"/>
      <c r="I69" s="183"/>
      <c r="J69" s="184"/>
      <c r="K69" s="185"/>
    </row>
    <row r="70" spans="1:12" ht="24" x14ac:dyDescent="0.55000000000000004">
      <c r="A70" s="6"/>
      <c r="B70" s="6"/>
      <c r="C70" s="194" t="s">
        <v>52</v>
      </c>
      <c r="D70" s="195"/>
      <c r="E70" s="195"/>
      <c r="F70" s="195"/>
      <c r="G70" s="195"/>
      <c r="H70" s="196"/>
      <c r="I70" s="206">
        <f>COUNTA(D55:H69)*0.5</f>
        <v>0</v>
      </c>
      <c r="J70" s="207"/>
      <c r="K70" s="208"/>
    </row>
    <row r="71" spans="1:12" ht="21.75" customHeight="1" x14ac:dyDescent="0.5500000000000000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2" ht="21.75" customHeight="1" x14ac:dyDescent="0.6">
      <c r="A72" s="37"/>
      <c r="B72" s="38"/>
      <c r="C72" s="38"/>
      <c r="D72" s="38"/>
      <c r="E72" s="45"/>
      <c r="F72" s="45"/>
      <c r="G72" s="45"/>
      <c r="H72" s="45"/>
      <c r="I72" s="45"/>
      <c r="J72" s="45"/>
      <c r="K72" s="80"/>
      <c r="L72" s="78"/>
    </row>
    <row r="73" spans="1:12" s="36" customFormat="1" ht="27" customHeight="1" x14ac:dyDescent="0.2">
      <c r="A73" s="81"/>
      <c r="B73" s="82"/>
      <c r="C73" s="82"/>
      <c r="D73" s="83" t="s">
        <v>70</v>
      </c>
      <c r="E73" s="84" t="s">
        <v>56</v>
      </c>
      <c r="F73" s="137">
        <f>J16+J33+J48+G51+I70</f>
        <v>0</v>
      </c>
      <c r="G73" s="83" t="s">
        <v>69</v>
      </c>
      <c r="H73" s="82"/>
      <c r="I73" s="82"/>
      <c r="J73" s="83"/>
      <c r="K73" s="85"/>
      <c r="L73" s="79"/>
    </row>
    <row r="74" spans="1:12" ht="21.75" customHeight="1" x14ac:dyDescent="0.6">
      <c r="A74" s="41"/>
      <c r="B74" s="42"/>
      <c r="C74" s="42"/>
      <c r="D74" s="42"/>
      <c r="E74" s="50"/>
      <c r="F74" s="50"/>
      <c r="G74" s="50"/>
      <c r="H74" s="50"/>
      <c r="I74" s="50"/>
      <c r="J74" s="50"/>
      <c r="K74" s="86"/>
      <c r="L74" s="78"/>
    </row>
    <row r="75" spans="1:12" ht="21.75" customHeight="1" x14ac:dyDescent="0.5500000000000000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2" ht="21.75" customHeight="1" x14ac:dyDescent="0.55000000000000004">
      <c r="A76" s="43" t="s">
        <v>43</v>
      </c>
      <c r="B76" s="44"/>
      <c r="C76" s="87" t="s">
        <v>125</v>
      </c>
      <c r="D76" s="6"/>
      <c r="E76" s="6"/>
      <c r="F76" s="6"/>
      <c r="G76" s="6"/>
      <c r="H76" s="6"/>
      <c r="I76" s="6"/>
      <c r="J76" s="6"/>
      <c r="K76" s="6"/>
    </row>
    <row r="77" spans="1:12" ht="21.75" customHeight="1" x14ac:dyDescent="0.55000000000000004">
      <c r="A77" s="44"/>
      <c r="B77" s="44"/>
      <c r="C77" s="44" t="s">
        <v>123</v>
      </c>
      <c r="D77" s="6"/>
      <c r="E77" s="6"/>
      <c r="F77" s="6"/>
      <c r="G77" s="6"/>
      <c r="H77" s="6"/>
      <c r="I77" s="6"/>
      <c r="J77" s="6"/>
      <c r="K77" s="6"/>
    </row>
    <row r="78" spans="1:12" ht="21.75" customHeight="1" x14ac:dyDescent="0.55000000000000004">
      <c r="A78" s="44"/>
      <c r="B78" s="44"/>
      <c r="C78" s="44" t="s">
        <v>188</v>
      </c>
      <c r="D78" s="6"/>
      <c r="E78" s="6"/>
      <c r="F78" s="6"/>
      <c r="G78" s="6"/>
      <c r="H78" s="6"/>
      <c r="I78" s="6"/>
      <c r="J78" s="6"/>
      <c r="K78" s="6"/>
    </row>
    <row r="79" spans="1:12" ht="21.75" customHeight="1" x14ac:dyDescent="0.55000000000000004">
      <c r="A79" s="6"/>
      <c r="B79" s="6"/>
      <c r="C79" s="6" t="s">
        <v>124</v>
      </c>
      <c r="D79" s="6"/>
      <c r="E79" s="6"/>
      <c r="F79" s="6"/>
      <c r="G79" s="6"/>
      <c r="H79" s="6"/>
      <c r="I79" s="6"/>
      <c r="J79" s="6"/>
      <c r="K79" s="6"/>
    </row>
    <row r="80" spans="1:12" ht="21.75" customHeight="1" x14ac:dyDescent="0.55000000000000004">
      <c r="A80" s="6"/>
      <c r="B80" s="6"/>
      <c r="C80" s="6" t="s">
        <v>126</v>
      </c>
      <c r="D80" s="6"/>
      <c r="E80" s="6"/>
      <c r="F80" s="6"/>
      <c r="G80" s="6"/>
      <c r="H80" s="6"/>
      <c r="I80" s="6"/>
      <c r="J80" s="6"/>
      <c r="K80" s="6"/>
    </row>
    <row r="81" spans="1:11" ht="21.75" customHeight="1" x14ac:dyDescent="0.55000000000000004">
      <c r="A81" s="6"/>
      <c r="B81" s="6"/>
      <c r="C81" s="6" t="s">
        <v>127</v>
      </c>
      <c r="D81" s="6"/>
      <c r="E81" s="6"/>
      <c r="F81" s="6"/>
      <c r="G81" s="6"/>
      <c r="H81" s="6"/>
      <c r="I81" s="6"/>
      <c r="J81" s="6"/>
      <c r="K81" s="6"/>
    </row>
    <row r="82" spans="1:11" ht="21.75" customHeight="1" x14ac:dyDescent="0.55000000000000004">
      <c r="A82" s="6"/>
      <c r="B82" s="6"/>
      <c r="C82" s="6" t="s">
        <v>128</v>
      </c>
      <c r="D82" s="6"/>
      <c r="E82" s="6"/>
      <c r="F82" s="6"/>
      <c r="G82" s="6"/>
      <c r="H82" s="6"/>
      <c r="I82" s="6"/>
      <c r="J82" s="6"/>
      <c r="K82" s="6"/>
    </row>
  </sheetData>
  <sheetProtection password="CC35" sheet="1" objects="1" scenarios="1"/>
  <mergeCells count="87">
    <mergeCell ref="D14:E14"/>
    <mergeCell ref="D15:E15"/>
    <mergeCell ref="D6:E6"/>
    <mergeCell ref="D7:E7"/>
    <mergeCell ref="D8:E8"/>
    <mergeCell ref="D9:E9"/>
    <mergeCell ref="F4:G4"/>
    <mergeCell ref="H4:I4"/>
    <mergeCell ref="J4:K4"/>
    <mergeCell ref="C20:C22"/>
    <mergeCell ref="D20:E22"/>
    <mergeCell ref="F20:K20"/>
    <mergeCell ref="F21:H21"/>
    <mergeCell ref="J16:K16"/>
    <mergeCell ref="D10:E10"/>
    <mergeCell ref="C3:C5"/>
    <mergeCell ref="D3:E5"/>
    <mergeCell ref="C16:I16"/>
    <mergeCell ref="F3:K3"/>
    <mergeCell ref="D11:E11"/>
    <mergeCell ref="D12:E12"/>
    <mergeCell ref="D13:E13"/>
    <mergeCell ref="I21:K21"/>
    <mergeCell ref="C35:C37"/>
    <mergeCell ref="D35:E37"/>
    <mergeCell ref="F35:K35"/>
    <mergeCell ref="F36:H36"/>
    <mergeCell ref="I36:K36"/>
    <mergeCell ref="D26:E26"/>
    <mergeCell ref="D27:E27"/>
    <mergeCell ref="D29:E29"/>
    <mergeCell ref="D32:E32"/>
    <mergeCell ref="D28:E28"/>
    <mergeCell ref="D30:E30"/>
    <mergeCell ref="D31:E31"/>
    <mergeCell ref="D25:E25"/>
    <mergeCell ref="D23:E23"/>
    <mergeCell ref="D24:E24"/>
    <mergeCell ref="D68:H68"/>
    <mergeCell ref="D69:H69"/>
    <mergeCell ref="C70:H70"/>
    <mergeCell ref="E51:F51"/>
    <mergeCell ref="D47:E47"/>
    <mergeCell ref="D66:H66"/>
    <mergeCell ref="D67:H67"/>
    <mergeCell ref="D54:H54"/>
    <mergeCell ref="D55:H55"/>
    <mergeCell ref="D56:H56"/>
    <mergeCell ref="D57:H57"/>
    <mergeCell ref="D58:H58"/>
    <mergeCell ref="D64:H64"/>
    <mergeCell ref="D65:H65"/>
    <mergeCell ref="C33:I33"/>
    <mergeCell ref="J33:K33"/>
    <mergeCell ref="C48:I48"/>
    <mergeCell ref="J48:K48"/>
    <mergeCell ref="I54:K54"/>
    <mergeCell ref="D41:E41"/>
    <mergeCell ref="D42:E42"/>
    <mergeCell ref="D43:E43"/>
    <mergeCell ref="D44:E44"/>
    <mergeCell ref="D45:E45"/>
    <mergeCell ref="D46:E46"/>
    <mergeCell ref="D38:E38"/>
    <mergeCell ref="D39:E39"/>
    <mergeCell ref="D40:E40"/>
    <mergeCell ref="I55:K55"/>
    <mergeCell ref="I56:K56"/>
    <mergeCell ref="I57:K57"/>
    <mergeCell ref="I58:K58"/>
    <mergeCell ref="I64:K64"/>
    <mergeCell ref="I70:K70"/>
    <mergeCell ref="D59:H59"/>
    <mergeCell ref="I59:K59"/>
    <mergeCell ref="D60:H60"/>
    <mergeCell ref="I60:K60"/>
    <mergeCell ref="D61:H61"/>
    <mergeCell ref="I61:K61"/>
    <mergeCell ref="D62:H62"/>
    <mergeCell ref="I62:K62"/>
    <mergeCell ref="D63:H63"/>
    <mergeCell ref="I63:K63"/>
    <mergeCell ref="I65:K65"/>
    <mergeCell ref="I66:K66"/>
    <mergeCell ref="I67:K67"/>
    <mergeCell ref="I68:K68"/>
    <mergeCell ref="I69:K69"/>
  </mergeCells>
  <pageMargins left="0.38" right="0.36" top="0.75" bottom="0.43" header="0.32" footer="0.3"/>
  <pageSetup paperSize="9" scale="60" fitToHeight="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topLeftCell="A25" zoomScale="85" zoomScaleNormal="100" zoomScaleSheetLayoutView="85" workbookViewId="0">
      <selection activeCell="G36" sqref="G36"/>
    </sheetView>
  </sheetViews>
  <sheetFormatPr defaultRowHeight="24" x14ac:dyDescent="0.55000000000000004"/>
  <cols>
    <col min="1" max="1" width="6.5" style="3" customWidth="1"/>
    <col min="2" max="2" width="1.875" style="3" customWidth="1"/>
    <col min="3" max="3" width="4.625" style="3" customWidth="1"/>
    <col min="4" max="4" width="60.375" style="3" customWidth="1"/>
    <col min="5" max="5" width="9" style="3"/>
    <col min="6" max="11" width="13.125" style="3" customWidth="1"/>
    <col min="12" max="12" width="18.375" style="3" customWidth="1"/>
    <col min="13" max="16384" width="9" style="3"/>
  </cols>
  <sheetData>
    <row r="1" spans="1:12" ht="27.75" customHeight="1" x14ac:dyDescent="0.6">
      <c r="A1" s="15" t="s">
        <v>71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pans="1:12" ht="21.75" customHeight="1" x14ac:dyDescent="0.55000000000000004">
      <c r="A2" s="25" t="s">
        <v>6</v>
      </c>
      <c r="B2" s="9" t="s">
        <v>100</v>
      </c>
      <c r="C2" s="6"/>
      <c r="D2" s="6"/>
      <c r="E2" s="6"/>
      <c r="F2" s="6"/>
      <c r="G2" s="6"/>
      <c r="H2" s="6"/>
      <c r="I2" s="6"/>
      <c r="J2" s="6"/>
      <c r="K2" s="6"/>
    </row>
    <row r="3" spans="1:12" x14ac:dyDescent="0.55000000000000004">
      <c r="A3" s="6"/>
      <c r="B3" s="6"/>
      <c r="C3" s="176" t="s">
        <v>51</v>
      </c>
      <c r="D3" s="176" t="s">
        <v>200</v>
      </c>
      <c r="E3" s="176"/>
      <c r="F3" s="213" t="s">
        <v>78</v>
      </c>
      <c r="G3" s="213"/>
      <c r="H3" s="213"/>
      <c r="I3" s="213"/>
      <c r="J3" s="6"/>
      <c r="K3" s="6"/>
    </row>
    <row r="4" spans="1:12" x14ac:dyDescent="0.55000000000000004">
      <c r="A4" s="6"/>
      <c r="B4" s="6"/>
      <c r="C4" s="176"/>
      <c r="D4" s="176"/>
      <c r="E4" s="176"/>
      <c r="F4" s="180" t="s">
        <v>95</v>
      </c>
      <c r="G4" s="181"/>
      <c r="H4" s="181"/>
      <c r="I4" s="182"/>
      <c r="J4" s="6"/>
      <c r="K4" s="6"/>
    </row>
    <row r="5" spans="1:12" ht="47.25" customHeight="1" x14ac:dyDescent="0.55000000000000004">
      <c r="A5" s="6"/>
      <c r="B5" s="6"/>
      <c r="C5" s="176"/>
      <c r="D5" s="176"/>
      <c r="E5" s="176"/>
      <c r="F5" s="75" t="s">
        <v>96</v>
      </c>
      <c r="G5" s="75" t="s">
        <v>97</v>
      </c>
      <c r="H5" s="75" t="s">
        <v>98</v>
      </c>
      <c r="I5" s="91" t="s">
        <v>201</v>
      </c>
      <c r="J5" s="6"/>
      <c r="K5" s="6"/>
    </row>
    <row r="6" spans="1:12" x14ac:dyDescent="0.55000000000000004">
      <c r="A6" s="6"/>
      <c r="B6" s="6"/>
      <c r="C6" s="60" t="s">
        <v>6</v>
      </c>
      <c r="D6" s="193"/>
      <c r="E6" s="193"/>
      <c r="F6" s="158"/>
      <c r="G6" s="158"/>
      <c r="H6" s="158"/>
      <c r="I6" s="158"/>
      <c r="J6" s="6"/>
      <c r="K6" s="6"/>
      <c r="L6" s="145">
        <f>IF(COUNTA(F6:I6)&gt;1,"กรุณาระบุเพียง 1 ตำแหน่ง",COUNTA(F6)*5+COUNTA(G6)*5+COUNTA(H6)*5+COUNTA(I6)*5)</f>
        <v>0</v>
      </c>
    </row>
    <row r="7" spans="1:12" x14ac:dyDescent="0.55000000000000004">
      <c r="A7" s="6"/>
      <c r="B7" s="6"/>
      <c r="C7" s="60" t="s">
        <v>7</v>
      </c>
      <c r="D7" s="193"/>
      <c r="E7" s="193"/>
      <c r="F7" s="158"/>
      <c r="G7" s="158"/>
      <c r="H7" s="158"/>
      <c r="I7" s="158"/>
      <c r="J7" s="6"/>
      <c r="K7" s="6"/>
      <c r="L7" s="145">
        <f t="shared" ref="L7:L15" si="0">IF(COUNTA(F7:I7)&gt;1,"กรุณาระบุเพียง 1 ตำแหน่ง",COUNTA(F7)*5+COUNTA(G7)*5+COUNTA(H7)*5+COUNTA(I7)*5)</f>
        <v>0</v>
      </c>
    </row>
    <row r="8" spans="1:12" x14ac:dyDescent="0.55000000000000004">
      <c r="A8" s="6"/>
      <c r="B8" s="6"/>
      <c r="C8" s="60" t="s">
        <v>9</v>
      </c>
      <c r="D8" s="193"/>
      <c r="E8" s="193"/>
      <c r="F8" s="158"/>
      <c r="G8" s="158"/>
      <c r="H8" s="158"/>
      <c r="I8" s="158"/>
      <c r="J8" s="6"/>
      <c r="K8" s="6"/>
      <c r="L8" s="145">
        <f t="shared" si="0"/>
        <v>0</v>
      </c>
    </row>
    <row r="9" spans="1:12" x14ac:dyDescent="0.55000000000000004">
      <c r="A9" s="6"/>
      <c r="B9" s="6"/>
      <c r="C9" s="60" t="s">
        <v>15</v>
      </c>
      <c r="D9" s="193"/>
      <c r="E9" s="193"/>
      <c r="F9" s="158"/>
      <c r="G9" s="158"/>
      <c r="H9" s="158"/>
      <c r="I9" s="158"/>
      <c r="J9" s="6"/>
      <c r="K9" s="6"/>
      <c r="L9" s="145">
        <f t="shared" si="0"/>
        <v>0</v>
      </c>
    </row>
    <row r="10" spans="1:12" x14ac:dyDescent="0.55000000000000004">
      <c r="A10" s="6"/>
      <c r="B10" s="6"/>
      <c r="C10" s="60" t="s">
        <v>59</v>
      </c>
      <c r="D10" s="193"/>
      <c r="E10" s="193"/>
      <c r="F10" s="158"/>
      <c r="G10" s="158"/>
      <c r="H10" s="158"/>
      <c r="I10" s="158"/>
      <c r="J10" s="6"/>
      <c r="K10" s="6"/>
      <c r="L10" s="145">
        <f t="shared" si="0"/>
        <v>0</v>
      </c>
    </row>
    <row r="11" spans="1:12" x14ac:dyDescent="0.55000000000000004">
      <c r="A11" s="6"/>
      <c r="B11" s="6"/>
      <c r="C11" s="60" t="s">
        <v>60</v>
      </c>
      <c r="D11" s="193"/>
      <c r="E11" s="193"/>
      <c r="F11" s="158"/>
      <c r="G11" s="158"/>
      <c r="H11" s="158"/>
      <c r="I11" s="158"/>
      <c r="J11" s="6"/>
      <c r="K11" s="6"/>
      <c r="L11" s="145">
        <f t="shared" si="0"/>
        <v>0</v>
      </c>
    </row>
    <row r="12" spans="1:12" x14ac:dyDescent="0.55000000000000004">
      <c r="A12" s="6"/>
      <c r="B12" s="6"/>
      <c r="C12" s="60" t="s">
        <v>61</v>
      </c>
      <c r="D12" s="193"/>
      <c r="E12" s="193"/>
      <c r="F12" s="158"/>
      <c r="G12" s="158"/>
      <c r="H12" s="158"/>
      <c r="I12" s="158"/>
      <c r="J12" s="6"/>
      <c r="K12" s="6"/>
      <c r="L12" s="145">
        <f t="shared" si="0"/>
        <v>0</v>
      </c>
    </row>
    <row r="13" spans="1:12" x14ac:dyDescent="0.55000000000000004">
      <c r="A13" s="6"/>
      <c r="B13" s="6"/>
      <c r="C13" s="60" t="s">
        <v>62</v>
      </c>
      <c r="D13" s="193"/>
      <c r="E13" s="193"/>
      <c r="F13" s="158"/>
      <c r="G13" s="158"/>
      <c r="H13" s="158"/>
      <c r="I13" s="158"/>
      <c r="J13" s="6"/>
      <c r="K13" s="6"/>
      <c r="L13" s="145">
        <f t="shared" si="0"/>
        <v>0</v>
      </c>
    </row>
    <row r="14" spans="1:12" x14ac:dyDescent="0.55000000000000004">
      <c r="A14" s="6"/>
      <c r="B14" s="6"/>
      <c r="C14" s="60" t="s">
        <v>63</v>
      </c>
      <c r="D14" s="193"/>
      <c r="E14" s="193"/>
      <c r="F14" s="158"/>
      <c r="G14" s="158"/>
      <c r="H14" s="158"/>
      <c r="I14" s="158"/>
      <c r="J14" s="6"/>
      <c r="K14" s="6"/>
      <c r="L14" s="145">
        <f t="shared" si="0"/>
        <v>0</v>
      </c>
    </row>
    <row r="15" spans="1:12" x14ac:dyDescent="0.55000000000000004">
      <c r="A15" s="6"/>
      <c r="B15" s="6"/>
      <c r="C15" s="60" t="s">
        <v>64</v>
      </c>
      <c r="D15" s="193"/>
      <c r="E15" s="193"/>
      <c r="F15" s="158"/>
      <c r="G15" s="158"/>
      <c r="H15" s="158"/>
      <c r="I15" s="158"/>
      <c r="J15" s="6"/>
      <c r="K15" s="6"/>
      <c r="L15" s="145">
        <f t="shared" si="0"/>
        <v>0</v>
      </c>
    </row>
    <row r="16" spans="1:12" x14ac:dyDescent="0.55000000000000004">
      <c r="A16" s="6"/>
      <c r="B16" s="6"/>
      <c r="C16" s="186" t="s">
        <v>52</v>
      </c>
      <c r="D16" s="186"/>
      <c r="E16" s="186"/>
      <c r="F16" s="186"/>
      <c r="G16" s="186"/>
      <c r="H16" s="186"/>
      <c r="I16" s="159">
        <f>SUM(L6:L15)</f>
        <v>0</v>
      </c>
      <c r="J16" s="6"/>
      <c r="K16" s="6"/>
    </row>
    <row r="17" spans="1:12" x14ac:dyDescent="0.5500000000000000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55000000000000004">
      <c r="A18" s="25" t="s">
        <v>7</v>
      </c>
      <c r="B18" s="9" t="s">
        <v>99</v>
      </c>
      <c r="C18" s="6"/>
      <c r="D18" s="6"/>
      <c r="E18" s="6"/>
      <c r="F18" s="6"/>
      <c r="G18" s="6"/>
      <c r="H18" s="6"/>
      <c r="I18" s="6"/>
      <c r="J18" s="6"/>
      <c r="K18" s="6"/>
    </row>
    <row r="19" spans="1:12" ht="21.75" customHeight="1" x14ac:dyDescent="0.55000000000000004">
      <c r="A19" s="6"/>
      <c r="B19" s="9"/>
      <c r="C19" s="176" t="s">
        <v>51</v>
      </c>
      <c r="D19" s="176" t="s">
        <v>76</v>
      </c>
      <c r="E19" s="176"/>
      <c r="F19" s="213" t="s">
        <v>78</v>
      </c>
      <c r="G19" s="213"/>
      <c r="H19" s="213"/>
      <c r="I19" s="213"/>
      <c r="J19" s="213"/>
      <c r="K19" s="213"/>
    </row>
    <row r="20" spans="1:12" ht="21.75" customHeight="1" x14ac:dyDescent="0.55000000000000004">
      <c r="A20" s="6"/>
      <c r="B20" s="9"/>
      <c r="C20" s="176"/>
      <c r="D20" s="176"/>
      <c r="E20" s="176"/>
      <c r="F20" s="180" t="s">
        <v>82</v>
      </c>
      <c r="G20" s="182"/>
      <c r="H20" s="180" t="s">
        <v>81</v>
      </c>
      <c r="I20" s="182"/>
      <c r="J20" s="194" t="s">
        <v>83</v>
      </c>
      <c r="K20" s="196"/>
    </row>
    <row r="21" spans="1:12" ht="84" customHeight="1" x14ac:dyDescent="0.55000000000000004">
      <c r="A21" s="6"/>
      <c r="B21" s="6"/>
      <c r="C21" s="176"/>
      <c r="D21" s="176"/>
      <c r="E21" s="176"/>
      <c r="F21" s="88" t="s">
        <v>225</v>
      </c>
      <c r="G21" s="75" t="s">
        <v>77</v>
      </c>
      <c r="H21" s="88" t="s">
        <v>225</v>
      </c>
      <c r="I21" s="75" t="s">
        <v>77</v>
      </c>
      <c r="J21" s="88" t="s">
        <v>225</v>
      </c>
      <c r="K21" s="75" t="s">
        <v>77</v>
      </c>
    </row>
    <row r="22" spans="1:12" ht="21.75" customHeight="1" x14ac:dyDescent="0.55000000000000004">
      <c r="A22" s="6"/>
      <c r="B22" s="6"/>
      <c r="C22" s="60" t="s">
        <v>6</v>
      </c>
      <c r="D22" s="183"/>
      <c r="E22" s="185"/>
      <c r="F22" s="158"/>
      <c r="G22" s="158"/>
      <c r="H22" s="158"/>
      <c r="I22" s="158"/>
      <c r="J22" s="158"/>
      <c r="K22" s="158"/>
      <c r="L22" s="145">
        <f>IF(COUNTA(F22:K22)&gt;1,"กรุณาระบุเพียง 1 ตำแหน่ง",COUNTA(F22)*10+COUNTA(G22)*8+COUNTA(H22)*5+COUNTA(I22)*4+COUNTA(J22)*3+COUNTA(K22)*2.5)</f>
        <v>0</v>
      </c>
    </row>
    <row r="23" spans="1:12" ht="21.75" customHeight="1" x14ac:dyDescent="0.55000000000000004">
      <c r="A23" s="6"/>
      <c r="B23" s="6"/>
      <c r="C23" s="60" t="s">
        <v>7</v>
      </c>
      <c r="D23" s="183"/>
      <c r="E23" s="185"/>
      <c r="F23" s="158"/>
      <c r="G23" s="158"/>
      <c r="H23" s="158"/>
      <c r="I23" s="158"/>
      <c r="J23" s="158"/>
      <c r="K23" s="158"/>
      <c r="L23" s="145">
        <f t="shared" ref="L23:L31" si="1">IF(COUNTA(F23:K23)&gt;1,"กรุณาระบุเพียง 1 ตำแหน่ง",COUNTA(F23)*10+COUNTA(G23)*8+COUNTA(H23)*5+COUNTA(I23)*4+COUNTA(J23)*3+COUNTA(K23)*2.5)</f>
        <v>0</v>
      </c>
    </row>
    <row r="24" spans="1:12" ht="21.75" customHeight="1" x14ac:dyDescent="0.55000000000000004">
      <c r="A24" s="6"/>
      <c r="B24" s="6"/>
      <c r="C24" s="60" t="s">
        <v>9</v>
      </c>
      <c r="D24" s="183"/>
      <c r="E24" s="185"/>
      <c r="F24" s="158"/>
      <c r="G24" s="158"/>
      <c r="H24" s="158"/>
      <c r="I24" s="158"/>
      <c r="J24" s="158"/>
      <c r="K24" s="158"/>
      <c r="L24" s="145">
        <f t="shared" si="1"/>
        <v>0</v>
      </c>
    </row>
    <row r="25" spans="1:12" ht="21.75" customHeight="1" x14ac:dyDescent="0.55000000000000004">
      <c r="A25" s="6"/>
      <c r="B25" s="6"/>
      <c r="C25" s="60" t="s">
        <v>15</v>
      </c>
      <c r="D25" s="183"/>
      <c r="E25" s="185"/>
      <c r="F25" s="158"/>
      <c r="G25" s="158"/>
      <c r="H25" s="158"/>
      <c r="I25" s="158"/>
      <c r="J25" s="158"/>
      <c r="K25" s="158"/>
      <c r="L25" s="145">
        <f t="shared" si="1"/>
        <v>0</v>
      </c>
    </row>
    <row r="26" spans="1:12" ht="21.75" customHeight="1" x14ac:dyDescent="0.55000000000000004">
      <c r="A26" s="6"/>
      <c r="B26" s="6"/>
      <c r="C26" s="60" t="s">
        <v>59</v>
      </c>
      <c r="D26" s="183"/>
      <c r="E26" s="185"/>
      <c r="F26" s="158"/>
      <c r="G26" s="158"/>
      <c r="H26" s="158"/>
      <c r="I26" s="158"/>
      <c r="J26" s="158"/>
      <c r="K26" s="158"/>
      <c r="L26" s="145">
        <f t="shared" si="1"/>
        <v>0</v>
      </c>
    </row>
    <row r="27" spans="1:12" ht="21.75" customHeight="1" x14ac:dyDescent="0.55000000000000004">
      <c r="A27" s="6"/>
      <c r="B27" s="6"/>
      <c r="C27" s="60" t="s">
        <v>60</v>
      </c>
      <c r="D27" s="183"/>
      <c r="E27" s="185"/>
      <c r="F27" s="158"/>
      <c r="G27" s="158"/>
      <c r="H27" s="158"/>
      <c r="I27" s="158"/>
      <c r="J27" s="158"/>
      <c r="K27" s="158"/>
      <c r="L27" s="145">
        <f t="shared" si="1"/>
        <v>0</v>
      </c>
    </row>
    <row r="28" spans="1:12" ht="21.75" customHeight="1" x14ac:dyDescent="0.55000000000000004">
      <c r="A28" s="6"/>
      <c r="B28" s="6"/>
      <c r="C28" s="60" t="s">
        <v>61</v>
      </c>
      <c r="D28" s="183"/>
      <c r="E28" s="185"/>
      <c r="F28" s="158"/>
      <c r="G28" s="158"/>
      <c r="H28" s="158"/>
      <c r="I28" s="158"/>
      <c r="J28" s="158"/>
      <c r="K28" s="158"/>
      <c r="L28" s="145">
        <f t="shared" si="1"/>
        <v>0</v>
      </c>
    </row>
    <row r="29" spans="1:12" ht="21.75" customHeight="1" x14ac:dyDescent="0.55000000000000004">
      <c r="A29" s="6"/>
      <c r="B29" s="6"/>
      <c r="C29" s="60" t="s">
        <v>62</v>
      </c>
      <c r="D29" s="183"/>
      <c r="E29" s="185"/>
      <c r="F29" s="158"/>
      <c r="G29" s="158"/>
      <c r="H29" s="158"/>
      <c r="I29" s="158"/>
      <c r="J29" s="158"/>
      <c r="K29" s="158"/>
      <c r="L29" s="145">
        <f t="shared" si="1"/>
        <v>0</v>
      </c>
    </row>
    <row r="30" spans="1:12" ht="21.75" customHeight="1" x14ac:dyDescent="0.55000000000000004">
      <c r="A30" s="6"/>
      <c r="B30" s="6"/>
      <c r="C30" s="60" t="s">
        <v>63</v>
      </c>
      <c r="D30" s="183"/>
      <c r="E30" s="185"/>
      <c r="F30" s="158"/>
      <c r="G30" s="158"/>
      <c r="H30" s="158"/>
      <c r="I30" s="158"/>
      <c r="J30" s="158"/>
      <c r="K30" s="158"/>
      <c r="L30" s="145">
        <f t="shared" si="1"/>
        <v>0</v>
      </c>
    </row>
    <row r="31" spans="1:12" ht="21.75" customHeight="1" x14ac:dyDescent="0.55000000000000004">
      <c r="A31" s="6"/>
      <c r="B31" s="6"/>
      <c r="C31" s="60" t="s">
        <v>64</v>
      </c>
      <c r="D31" s="183"/>
      <c r="E31" s="185"/>
      <c r="F31" s="158"/>
      <c r="G31" s="158"/>
      <c r="H31" s="158"/>
      <c r="I31" s="158"/>
      <c r="J31" s="158"/>
      <c r="K31" s="158"/>
      <c r="L31" s="145">
        <f t="shared" si="1"/>
        <v>0</v>
      </c>
    </row>
    <row r="32" spans="1:12" ht="21.75" customHeight="1" x14ac:dyDescent="0.55000000000000004">
      <c r="A32" s="6"/>
      <c r="B32" s="6"/>
      <c r="C32" s="186" t="s">
        <v>52</v>
      </c>
      <c r="D32" s="186"/>
      <c r="E32" s="186"/>
      <c r="F32" s="186"/>
      <c r="G32" s="186"/>
      <c r="H32" s="186"/>
      <c r="I32" s="186"/>
      <c r="J32" s="187">
        <f>SUM(L22:L31)</f>
        <v>0</v>
      </c>
      <c r="K32" s="187"/>
    </row>
    <row r="33" spans="1:12" ht="21.75" customHeight="1" x14ac:dyDescent="0.5500000000000000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2" ht="21.75" customHeight="1" x14ac:dyDescent="0.6">
      <c r="A34" s="37"/>
      <c r="B34" s="38"/>
      <c r="C34" s="38"/>
      <c r="D34" s="38"/>
      <c r="E34" s="45"/>
      <c r="F34" s="45"/>
      <c r="G34" s="45"/>
      <c r="H34" s="45"/>
      <c r="I34" s="45"/>
      <c r="J34" s="45"/>
      <c r="K34" s="80"/>
      <c r="L34" s="78"/>
    </row>
    <row r="35" spans="1:12" ht="30" customHeight="1" x14ac:dyDescent="0.6">
      <c r="A35" s="39"/>
      <c r="B35" s="40"/>
      <c r="C35" s="6"/>
      <c r="D35" s="23" t="s">
        <v>71</v>
      </c>
      <c r="E35" s="157" t="s">
        <v>56</v>
      </c>
      <c r="F35" s="135">
        <f>I16+J32</f>
        <v>0</v>
      </c>
      <c r="G35" s="23" t="s">
        <v>69</v>
      </c>
      <c r="H35" s="6"/>
      <c r="I35" s="23"/>
      <c r="J35" s="40"/>
      <c r="K35" s="92"/>
      <c r="L35" s="78"/>
    </row>
    <row r="36" spans="1:12" ht="21.75" customHeight="1" x14ac:dyDescent="0.6">
      <c r="A36" s="41"/>
      <c r="B36" s="42"/>
      <c r="C36" s="42"/>
      <c r="D36" s="42"/>
      <c r="E36" s="50"/>
      <c r="F36" s="50"/>
      <c r="G36" s="50"/>
      <c r="H36" s="50"/>
      <c r="I36" s="50"/>
      <c r="J36" s="50"/>
      <c r="K36" s="86"/>
      <c r="L36" s="78"/>
    </row>
    <row r="37" spans="1:12" x14ac:dyDescent="0.5500000000000000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22.5" customHeight="1" x14ac:dyDescent="0.55000000000000004">
      <c r="A38" s="43" t="s">
        <v>43</v>
      </c>
      <c r="B38" s="44"/>
      <c r="C38" s="87" t="s">
        <v>213</v>
      </c>
      <c r="D38" s="6"/>
      <c r="E38" s="6"/>
      <c r="F38" s="6"/>
      <c r="G38" s="6"/>
      <c r="H38" s="6"/>
      <c r="I38" s="6"/>
      <c r="J38" s="6"/>
      <c r="K38" s="6"/>
    </row>
    <row r="39" spans="1:12" ht="22.5" customHeight="1" x14ac:dyDescent="0.55000000000000004">
      <c r="A39" s="44"/>
      <c r="B39" s="44"/>
      <c r="C39" s="44" t="s">
        <v>214</v>
      </c>
      <c r="D39" s="6"/>
      <c r="E39" s="6"/>
      <c r="F39" s="6"/>
      <c r="G39" s="6"/>
      <c r="H39" s="6"/>
      <c r="I39" s="6"/>
      <c r="J39" s="6"/>
      <c r="K39" s="6"/>
    </row>
    <row r="40" spans="1:12" ht="22.5" customHeight="1" x14ac:dyDescent="0.55000000000000004">
      <c r="A40" s="44"/>
      <c r="B40" s="44"/>
      <c r="C40" s="44" t="s">
        <v>215</v>
      </c>
      <c r="D40" s="6"/>
      <c r="E40" s="6"/>
      <c r="F40" s="6"/>
      <c r="G40" s="6"/>
      <c r="H40" s="6"/>
      <c r="I40" s="6"/>
      <c r="J40" s="6"/>
      <c r="K40" s="6"/>
    </row>
    <row r="41" spans="1:12" ht="22.5" customHeight="1" x14ac:dyDescent="0.55000000000000004">
      <c r="A41" s="6"/>
      <c r="B41" s="6"/>
      <c r="C41" s="6" t="s">
        <v>129</v>
      </c>
      <c r="D41" s="6"/>
      <c r="E41" s="6"/>
      <c r="F41" s="6"/>
      <c r="G41" s="6"/>
      <c r="H41" s="6"/>
      <c r="I41" s="6"/>
      <c r="J41" s="6"/>
      <c r="K41" s="6"/>
    </row>
  </sheetData>
  <sheetProtection password="CC35" sheet="1" objects="1" scenarios="1"/>
  <mergeCells count="33">
    <mergeCell ref="D13:E13"/>
    <mergeCell ref="C32:I32"/>
    <mergeCell ref="J32:K32"/>
    <mergeCell ref="D14:E14"/>
    <mergeCell ref="D15:E15"/>
    <mergeCell ref="C16:H16"/>
    <mergeCell ref="C19:C21"/>
    <mergeCell ref="D19:E21"/>
    <mergeCell ref="F19:K19"/>
    <mergeCell ref="F20:G20"/>
    <mergeCell ref="H20:I20"/>
    <mergeCell ref="J20:K20"/>
    <mergeCell ref="F4:I4"/>
    <mergeCell ref="C3:C5"/>
    <mergeCell ref="F3:I3"/>
    <mergeCell ref="D3:E5"/>
    <mergeCell ref="D6:E6"/>
    <mergeCell ref="D7:E7"/>
    <mergeCell ref="D8:E8"/>
    <mergeCell ref="D30:E30"/>
    <mergeCell ref="D31:E31"/>
    <mergeCell ref="D22:E22"/>
    <mergeCell ref="D23:E23"/>
    <mergeCell ref="D24:E24"/>
    <mergeCell ref="D25:E25"/>
    <mergeCell ref="D26:E26"/>
    <mergeCell ref="D29:E29"/>
    <mergeCell ref="D27:E27"/>
    <mergeCell ref="D28:E28"/>
    <mergeCell ref="D9:E9"/>
    <mergeCell ref="D10:E10"/>
    <mergeCell ref="D11:E11"/>
    <mergeCell ref="D12:E12"/>
  </mergeCells>
  <pageMargins left="0.42" right="0.4" top="0.75" bottom="0.26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view="pageBreakPreview" topLeftCell="A25" zoomScale="85" zoomScaleNormal="70" zoomScaleSheetLayoutView="85" workbookViewId="0">
      <selection activeCell="C123" sqref="C123"/>
    </sheetView>
  </sheetViews>
  <sheetFormatPr defaultRowHeight="21.75" customHeight="1" x14ac:dyDescent="0.55000000000000004"/>
  <cols>
    <col min="1" max="1" width="4.5" style="94" customWidth="1"/>
    <col min="2" max="2" width="5.5" style="94" customWidth="1"/>
    <col min="3" max="3" width="51.625" style="94" customWidth="1"/>
    <col min="4" max="4" width="14.625" style="94" customWidth="1"/>
    <col min="5" max="5" width="12.75" style="94" customWidth="1"/>
    <col min="6" max="6" width="22.625" style="94" customWidth="1"/>
    <col min="7" max="16384" width="9" style="94"/>
  </cols>
  <sheetData>
    <row r="1" spans="1:6" s="93" customFormat="1" ht="26.25" customHeight="1" x14ac:dyDescent="0.6">
      <c r="A1" s="15" t="s">
        <v>72</v>
      </c>
      <c r="B1" s="97"/>
      <c r="C1" s="98"/>
      <c r="D1" s="98"/>
      <c r="E1" s="98"/>
      <c r="F1" s="98"/>
    </row>
    <row r="2" spans="1:6" ht="21.75" customHeight="1" x14ac:dyDescent="0.55000000000000004">
      <c r="A2" s="25" t="s">
        <v>6</v>
      </c>
      <c r="B2" s="9" t="s">
        <v>130</v>
      </c>
      <c r="C2" s="99"/>
      <c r="D2" s="99"/>
      <c r="E2" s="99"/>
      <c r="F2" s="99"/>
    </row>
    <row r="3" spans="1:6" s="95" customFormat="1" ht="94.5" customHeight="1" x14ac:dyDescent="0.55000000000000004">
      <c r="A3" s="100"/>
      <c r="B3" s="126" t="s">
        <v>51</v>
      </c>
      <c r="C3" s="176" t="s">
        <v>131</v>
      </c>
      <c r="D3" s="176"/>
      <c r="E3" s="91" t="s">
        <v>132</v>
      </c>
      <c r="F3" s="130" t="s">
        <v>145</v>
      </c>
    </row>
    <row r="4" spans="1:6" ht="21.75" customHeight="1" x14ac:dyDescent="0.55000000000000004">
      <c r="A4" s="99"/>
      <c r="B4" s="60" t="s">
        <v>6</v>
      </c>
      <c r="C4" s="193"/>
      <c r="D4" s="193"/>
      <c r="E4" s="127"/>
      <c r="F4" s="128"/>
    </row>
    <row r="5" spans="1:6" ht="21.75" customHeight="1" x14ac:dyDescent="0.55000000000000004">
      <c r="A5" s="99"/>
      <c r="B5" s="60" t="s">
        <v>7</v>
      </c>
      <c r="C5" s="193"/>
      <c r="D5" s="193"/>
      <c r="E5" s="127"/>
      <c r="F5" s="128"/>
    </row>
    <row r="6" spans="1:6" ht="21.75" customHeight="1" x14ac:dyDescent="0.55000000000000004">
      <c r="A6" s="99"/>
      <c r="B6" s="60" t="s">
        <v>9</v>
      </c>
      <c r="C6" s="193"/>
      <c r="D6" s="193"/>
      <c r="E6" s="127"/>
      <c r="F6" s="128"/>
    </row>
    <row r="7" spans="1:6" ht="21.75" customHeight="1" x14ac:dyDescent="0.55000000000000004">
      <c r="A7" s="99"/>
      <c r="B7" s="60" t="s">
        <v>15</v>
      </c>
      <c r="C7" s="193"/>
      <c r="D7" s="193"/>
      <c r="E7" s="127"/>
      <c r="F7" s="128"/>
    </row>
    <row r="8" spans="1:6" ht="21.75" customHeight="1" x14ac:dyDescent="0.55000000000000004">
      <c r="A8" s="99"/>
      <c r="B8" s="60" t="s">
        <v>59</v>
      </c>
      <c r="C8" s="193"/>
      <c r="D8" s="193"/>
      <c r="E8" s="127"/>
      <c r="F8" s="128"/>
    </row>
    <row r="9" spans="1:6" ht="21.75" customHeight="1" x14ac:dyDescent="0.55000000000000004">
      <c r="A9" s="99"/>
      <c r="B9" s="60" t="s">
        <v>60</v>
      </c>
      <c r="C9" s="193"/>
      <c r="D9" s="193"/>
      <c r="E9" s="127"/>
      <c r="F9" s="128"/>
    </row>
    <row r="10" spans="1:6" ht="21.75" customHeight="1" x14ac:dyDescent="0.55000000000000004">
      <c r="A10" s="99"/>
      <c r="B10" s="60" t="s">
        <v>61</v>
      </c>
      <c r="C10" s="193"/>
      <c r="D10" s="193"/>
      <c r="E10" s="127"/>
      <c r="F10" s="128"/>
    </row>
    <row r="11" spans="1:6" ht="21.75" customHeight="1" x14ac:dyDescent="0.55000000000000004">
      <c r="A11" s="99"/>
      <c r="B11" s="60" t="s">
        <v>62</v>
      </c>
      <c r="C11" s="193"/>
      <c r="D11" s="193"/>
      <c r="E11" s="127"/>
      <c r="F11" s="128"/>
    </row>
    <row r="12" spans="1:6" ht="21.75" customHeight="1" x14ac:dyDescent="0.55000000000000004">
      <c r="A12" s="99"/>
      <c r="B12" s="60" t="s">
        <v>63</v>
      </c>
      <c r="C12" s="193"/>
      <c r="D12" s="193"/>
      <c r="E12" s="127"/>
      <c r="F12" s="128"/>
    </row>
    <row r="13" spans="1:6" ht="21.75" customHeight="1" x14ac:dyDescent="0.55000000000000004">
      <c r="A13" s="99"/>
      <c r="B13" s="60" t="s">
        <v>64</v>
      </c>
      <c r="C13" s="193"/>
      <c r="D13" s="193"/>
      <c r="E13" s="127"/>
      <c r="F13" s="128"/>
    </row>
    <row r="14" spans="1:6" ht="21.75" customHeight="1" x14ac:dyDescent="0.55000000000000004">
      <c r="A14" s="99"/>
      <c r="B14" s="186" t="s">
        <v>52</v>
      </c>
      <c r="C14" s="186"/>
      <c r="D14" s="186"/>
      <c r="E14" s="186"/>
      <c r="F14" s="139">
        <f>SUM(E4:E13)*0.25</f>
        <v>0</v>
      </c>
    </row>
    <row r="15" spans="1:6" ht="21.75" customHeight="1" x14ac:dyDescent="0.55000000000000004">
      <c r="A15" s="99"/>
      <c r="B15" s="99"/>
      <c r="C15" s="99"/>
      <c r="D15" s="99"/>
      <c r="E15" s="99"/>
      <c r="F15" s="99"/>
    </row>
    <row r="16" spans="1:6" ht="21.75" customHeight="1" x14ac:dyDescent="0.55000000000000004">
      <c r="A16" s="25" t="s">
        <v>7</v>
      </c>
      <c r="B16" s="9" t="s">
        <v>133</v>
      </c>
      <c r="C16" s="99"/>
      <c r="D16" s="99"/>
      <c r="E16" s="99"/>
      <c r="F16" s="99"/>
    </row>
    <row r="17" spans="1:6" ht="21.75" customHeight="1" x14ac:dyDescent="0.55000000000000004">
      <c r="A17" s="99"/>
      <c r="B17" s="101" t="s">
        <v>134</v>
      </c>
      <c r="C17" s="99"/>
      <c r="D17" s="99"/>
      <c r="E17" s="99"/>
      <c r="F17" s="99"/>
    </row>
    <row r="18" spans="1:6" ht="21.75" customHeight="1" x14ac:dyDescent="0.55000000000000004">
      <c r="A18" s="99"/>
      <c r="B18" s="177" t="s">
        <v>51</v>
      </c>
      <c r="C18" s="216" t="s">
        <v>135</v>
      </c>
      <c r="D18" s="217"/>
      <c r="E18" s="218"/>
      <c r="F18" s="102" t="s">
        <v>146</v>
      </c>
    </row>
    <row r="19" spans="1:6" ht="21.75" customHeight="1" x14ac:dyDescent="0.55000000000000004">
      <c r="A19" s="99"/>
      <c r="B19" s="177"/>
      <c r="C19" s="219" t="s">
        <v>136</v>
      </c>
      <c r="D19" s="220"/>
      <c r="E19" s="221"/>
      <c r="F19" s="103" t="s">
        <v>147</v>
      </c>
    </row>
    <row r="20" spans="1:6" ht="21.75" customHeight="1" x14ac:dyDescent="0.55000000000000004">
      <c r="A20" s="99"/>
      <c r="B20" s="60" t="s">
        <v>6</v>
      </c>
      <c r="C20" s="222"/>
      <c r="D20" s="222"/>
      <c r="E20" s="222"/>
      <c r="F20" s="128"/>
    </row>
    <row r="21" spans="1:6" ht="21.75" customHeight="1" x14ac:dyDescent="0.55000000000000004">
      <c r="A21" s="99"/>
      <c r="B21" s="60" t="s">
        <v>7</v>
      </c>
      <c r="C21" s="193"/>
      <c r="D21" s="193"/>
      <c r="E21" s="193"/>
      <c r="F21" s="128"/>
    </row>
    <row r="22" spans="1:6" ht="21.75" customHeight="1" x14ac:dyDescent="0.55000000000000004">
      <c r="A22" s="99"/>
      <c r="B22" s="60" t="s">
        <v>9</v>
      </c>
      <c r="C22" s="193"/>
      <c r="D22" s="193"/>
      <c r="E22" s="193"/>
      <c r="F22" s="128"/>
    </row>
    <row r="23" spans="1:6" ht="21.75" customHeight="1" x14ac:dyDescent="0.55000000000000004">
      <c r="A23" s="99"/>
      <c r="B23" s="60" t="s">
        <v>15</v>
      </c>
      <c r="C23" s="193"/>
      <c r="D23" s="193"/>
      <c r="E23" s="193"/>
      <c r="F23" s="128"/>
    </row>
    <row r="24" spans="1:6" ht="21.75" customHeight="1" x14ac:dyDescent="0.55000000000000004">
      <c r="A24" s="99"/>
      <c r="B24" s="60" t="s">
        <v>59</v>
      </c>
      <c r="C24" s="193"/>
      <c r="D24" s="193"/>
      <c r="E24" s="193"/>
      <c r="F24" s="128"/>
    </row>
    <row r="25" spans="1:6" ht="21.75" customHeight="1" x14ac:dyDescent="0.55000000000000004">
      <c r="A25" s="99"/>
      <c r="B25" s="60" t="s">
        <v>60</v>
      </c>
      <c r="C25" s="193"/>
      <c r="D25" s="193"/>
      <c r="E25" s="193"/>
      <c r="F25" s="128"/>
    </row>
    <row r="26" spans="1:6" ht="21.75" customHeight="1" x14ac:dyDescent="0.55000000000000004">
      <c r="A26" s="99"/>
      <c r="B26" s="60" t="s">
        <v>61</v>
      </c>
      <c r="C26" s="193"/>
      <c r="D26" s="193"/>
      <c r="E26" s="193"/>
      <c r="F26" s="128"/>
    </row>
    <row r="27" spans="1:6" ht="21.75" customHeight="1" x14ac:dyDescent="0.55000000000000004">
      <c r="A27" s="99"/>
      <c r="B27" s="60" t="s">
        <v>62</v>
      </c>
      <c r="C27" s="193"/>
      <c r="D27" s="193"/>
      <c r="E27" s="193"/>
      <c r="F27" s="128"/>
    </row>
    <row r="28" spans="1:6" ht="21.75" customHeight="1" x14ac:dyDescent="0.55000000000000004">
      <c r="A28" s="99"/>
      <c r="B28" s="60" t="s">
        <v>63</v>
      </c>
      <c r="C28" s="193"/>
      <c r="D28" s="193"/>
      <c r="E28" s="193"/>
      <c r="F28" s="128"/>
    </row>
    <row r="29" spans="1:6" ht="21.75" customHeight="1" x14ac:dyDescent="0.55000000000000004">
      <c r="A29" s="99"/>
      <c r="B29" s="60" t="s">
        <v>64</v>
      </c>
      <c r="C29" s="193"/>
      <c r="D29" s="193"/>
      <c r="E29" s="193"/>
      <c r="F29" s="128"/>
    </row>
    <row r="30" spans="1:6" ht="21.75" customHeight="1" x14ac:dyDescent="0.55000000000000004">
      <c r="A30" s="99"/>
      <c r="B30" s="186" t="s">
        <v>52</v>
      </c>
      <c r="C30" s="186"/>
      <c r="D30" s="186"/>
      <c r="E30" s="186"/>
      <c r="F30" s="140">
        <f>COUNTA(C20:E29)*0.25</f>
        <v>0</v>
      </c>
    </row>
    <row r="31" spans="1:6" ht="21.75" customHeight="1" x14ac:dyDescent="0.55000000000000004">
      <c r="A31" s="99"/>
      <c r="B31" s="99"/>
      <c r="C31" s="99"/>
      <c r="D31" s="99"/>
      <c r="E31" s="99"/>
      <c r="F31" s="99"/>
    </row>
    <row r="32" spans="1:6" ht="21.75" customHeight="1" x14ac:dyDescent="0.55000000000000004">
      <c r="A32" s="25" t="s">
        <v>9</v>
      </c>
      <c r="B32" s="101" t="s">
        <v>137</v>
      </c>
      <c r="C32" s="99"/>
      <c r="D32" s="99"/>
      <c r="E32" s="99"/>
      <c r="F32" s="99"/>
    </row>
    <row r="33" spans="1:6" ht="21.75" customHeight="1" x14ac:dyDescent="0.55000000000000004">
      <c r="A33" s="99"/>
      <c r="B33" s="214" t="s">
        <v>51</v>
      </c>
      <c r="C33" s="216" t="s">
        <v>138</v>
      </c>
      <c r="D33" s="217"/>
      <c r="E33" s="218"/>
      <c r="F33" s="104" t="s">
        <v>146</v>
      </c>
    </row>
    <row r="34" spans="1:6" ht="21.75" customHeight="1" x14ac:dyDescent="0.55000000000000004">
      <c r="A34" s="99"/>
      <c r="B34" s="215"/>
      <c r="C34" s="219" t="s">
        <v>136</v>
      </c>
      <c r="D34" s="220"/>
      <c r="E34" s="221"/>
      <c r="F34" s="105" t="s">
        <v>147</v>
      </c>
    </row>
    <row r="35" spans="1:6" ht="21.75" customHeight="1" x14ac:dyDescent="0.55000000000000004">
      <c r="A35" s="99"/>
      <c r="B35" s="60" t="s">
        <v>6</v>
      </c>
      <c r="C35" s="193"/>
      <c r="D35" s="193"/>
      <c r="E35" s="193"/>
      <c r="F35" s="128"/>
    </row>
    <row r="36" spans="1:6" ht="21.75" customHeight="1" x14ac:dyDescent="0.55000000000000004">
      <c r="A36" s="99"/>
      <c r="B36" s="60" t="s">
        <v>7</v>
      </c>
      <c r="C36" s="193"/>
      <c r="D36" s="193"/>
      <c r="E36" s="193"/>
      <c r="F36" s="128"/>
    </row>
    <row r="37" spans="1:6" ht="21.75" customHeight="1" x14ac:dyDescent="0.55000000000000004">
      <c r="A37" s="99"/>
      <c r="B37" s="60" t="s">
        <v>9</v>
      </c>
      <c r="C37" s="193"/>
      <c r="D37" s="193"/>
      <c r="E37" s="193"/>
      <c r="F37" s="128"/>
    </row>
    <row r="38" spans="1:6" ht="21.75" customHeight="1" x14ac:dyDescent="0.55000000000000004">
      <c r="A38" s="99"/>
      <c r="B38" s="60" t="s">
        <v>15</v>
      </c>
      <c r="C38" s="193"/>
      <c r="D38" s="193"/>
      <c r="E38" s="193"/>
      <c r="F38" s="128"/>
    </row>
    <row r="39" spans="1:6" ht="21.75" customHeight="1" x14ac:dyDescent="0.55000000000000004">
      <c r="A39" s="99"/>
      <c r="B39" s="60" t="s">
        <v>59</v>
      </c>
      <c r="C39" s="193"/>
      <c r="D39" s="193"/>
      <c r="E39" s="193"/>
      <c r="F39" s="128"/>
    </row>
    <row r="40" spans="1:6" ht="21.75" customHeight="1" x14ac:dyDescent="0.55000000000000004">
      <c r="A40" s="99"/>
      <c r="B40" s="60" t="s">
        <v>60</v>
      </c>
      <c r="C40" s="193"/>
      <c r="D40" s="193"/>
      <c r="E40" s="193"/>
      <c r="F40" s="128"/>
    </row>
    <row r="41" spans="1:6" ht="21.75" customHeight="1" x14ac:dyDescent="0.55000000000000004">
      <c r="A41" s="99"/>
      <c r="B41" s="60" t="s">
        <v>61</v>
      </c>
      <c r="C41" s="193"/>
      <c r="D41" s="193"/>
      <c r="E41" s="193"/>
      <c r="F41" s="128"/>
    </row>
    <row r="42" spans="1:6" ht="21.75" customHeight="1" x14ac:dyDescent="0.55000000000000004">
      <c r="A42" s="99"/>
      <c r="B42" s="60" t="s">
        <v>62</v>
      </c>
      <c r="C42" s="193"/>
      <c r="D42" s="193"/>
      <c r="E42" s="193"/>
      <c r="F42" s="128"/>
    </row>
    <row r="43" spans="1:6" ht="21.75" customHeight="1" x14ac:dyDescent="0.55000000000000004">
      <c r="A43" s="99"/>
      <c r="B43" s="60" t="s">
        <v>63</v>
      </c>
      <c r="C43" s="193"/>
      <c r="D43" s="193"/>
      <c r="E43" s="193"/>
      <c r="F43" s="128"/>
    </row>
    <row r="44" spans="1:6" ht="21.75" customHeight="1" x14ac:dyDescent="0.55000000000000004">
      <c r="A44" s="99"/>
      <c r="B44" s="60" t="s">
        <v>64</v>
      </c>
      <c r="C44" s="193"/>
      <c r="D44" s="193"/>
      <c r="E44" s="193"/>
      <c r="F44" s="128"/>
    </row>
    <row r="45" spans="1:6" ht="21.75" customHeight="1" x14ac:dyDescent="0.55000000000000004">
      <c r="A45" s="99"/>
      <c r="B45" s="173" t="s">
        <v>52</v>
      </c>
      <c r="C45" s="174"/>
      <c r="D45" s="174"/>
      <c r="E45" s="175"/>
      <c r="F45" s="140">
        <f>COUNTA(C35:E44)*0.25</f>
        <v>0</v>
      </c>
    </row>
    <row r="46" spans="1:6" ht="21.75" customHeight="1" x14ac:dyDescent="0.55000000000000004">
      <c r="A46" s="99"/>
      <c r="B46" s="99"/>
      <c r="C46" s="99"/>
      <c r="D46" s="99"/>
      <c r="E46" s="99"/>
      <c r="F46" s="99"/>
    </row>
    <row r="47" spans="1:6" ht="21.75" customHeight="1" x14ac:dyDescent="0.55000000000000004">
      <c r="A47" s="25" t="s">
        <v>15</v>
      </c>
      <c r="B47" s="101" t="s">
        <v>139</v>
      </c>
      <c r="C47" s="99"/>
      <c r="D47" s="99"/>
      <c r="E47" s="99"/>
      <c r="F47" s="99"/>
    </row>
    <row r="48" spans="1:6" ht="21.75" customHeight="1" x14ac:dyDescent="0.55000000000000004">
      <c r="A48" s="99"/>
      <c r="B48" s="101" t="s">
        <v>134</v>
      </c>
      <c r="C48" s="99"/>
      <c r="D48" s="99"/>
      <c r="E48" s="99"/>
      <c r="F48" s="99"/>
    </row>
    <row r="49" spans="1:6" ht="21.75" customHeight="1" x14ac:dyDescent="0.55000000000000004">
      <c r="A49" s="99"/>
      <c r="B49" s="214" t="s">
        <v>51</v>
      </c>
      <c r="C49" s="223" t="s">
        <v>122</v>
      </c>
      <c r="D49" s="224"/>
      <c r="E49" s="225"/>
      <c r="F49" s="104" t="s">
        <v>146</v>
      </c>
    </row>
    <row r="50" spans="1:6" ht="21.75" customHeight="1" x14ac:dyDescent="0.55000000000000004">
      <c r="A50" s="99"/>
      <c r="B50" s="215"/>
      <c r="C50" s="226"/>
      <c r="D50" s="227"/>
      <c r="E50" s="228"/>
      <c r="F50" s="105" t="s">
        <v>147</v>
      </c>
    </row>
    <row r="51" spans="1:6" ht="21.75" customHeight="1" x14ac:dyDescent="0.55000000000000004">
      <c r="A51" s="99"/>
      <c r="B51" s="60" t="s">
        <v>6</v>
      </c>
      <c r="C51" s="193"/>
      <c r="D51" s="193"/>
      <c r="E51" s="193"/>
      <c r="F51" s="128"/>
    </row>
    <row r="52" spans="1:6" ht="21.75" customHeight="1" x14ac:dyDescent="0.55000000000000004">
      <c r="A52" s="99"/>
      <c r="B52" s="60" t="s">
        <v>7</v>
      </c>
      <c r="C52" s="193"/>
      <c r="D52" s="193"/>
      <c r="E52" s="193"/>
      <c r="F52" s="128"/>
    </row>
    <row r="53" spans="1:6" ht="21.75" customHeight="1" x14ac:dyDescent="0.55000000000000004">
      <c r="A53" s="99"/>
      <c r="B53" s="60" t="s">
        <v>9</v>
      </c>
      <c r="C53" s="193"/>
      <c r="D53" s="193"/>
      <c r="E53" s="193"/>
      <c r="F53" s="128"/>
    </row>
    <row r="54" spans="1:6" ht="21.75" customHeight="1" x14ac:dyDescent="0.55000000000000004">
      <c r="A54" s="99"/>
      <c r="B54" s="60" t="s">
        <v>15</v>
      </c>
      <c r="C54" s="193"/>
      <c r="D54" s="193"/>
      <c r="E54" s="193"/>
      <c r="F54" s="128"/>
    </row>
    <row r="55" spans="1:6" ht="21.75" customHeight="1" x14ac:dyDescent="0.55000000000000004">
      <c r="A55" s="99"/>
      <c r="B55" s="60" t="s">
        <v>59</v>
      </c>
      <c r="C55" s="193"/>
      <c r="D55" s="193"/>
      <c r="E55" s="193"/>
      <c r="F55" s="128"/>
    </row>
    <row r="56" spans="1:6" ht="21.75" customHeight="1" x14ac:dyDescent="0.55000000000000004">
      <c r="A56" s="99"/>
      <c r="B56" s="60" t="s">
        <v>60</v>
      </c>
      <c r="C56" s="193"/>
      <c r="D56" s="193"/>
      <c r="E56" s="193"/>
      <c r="F56" s="128"/>
    </row>
    <row r="57" spans="1:6" ht="21.75" customHeight="1" x14ac:dyDescent="0.55000000000000004">
      <c r="A57" s="99"/>
      <c r="B57" s="60" t="s">
        <v>61</v>
      </c>
      <c r="C57" s="193"/>
      <c r="D57" s="193"/>
      <c r="E57" s="193"/>
      <c r="F57" s="128"/>
    </row>
    <row r="58" spans="1:6" ht="21.75" customHeight="1" x14ac:dyDescent="0.55000000000000004">
      <c r="A58" s="99"/>
      <c r="B58" s="60" t="s">
        <v>62</v>
      </c>
      <c r="C58" s="193"/>
      <c r="D58" s="193"/>
      <c r="E58" s="193"/>
      <c r="F58" s="128"/>
    </row>
    <row r="59" spans="1:6" ht="21.75" customHeight="1" x14ac:dyDescent="0.55000000000000004">
      <c r="A59" s="99"/>
      <c r="B59" s="60" t="s">
        <v>63</v>
      </c>
      <c r="C59" s="193"/>
      <c r="D59" s="193"/>
      <c r="E59" s="193"/>
      <c r="F59" s="128"/>
    </row>
    <row r="60" spans="1:6" ht="21.75" customHeight="1" x14ac:dyDescent="0.55000000000000004">
      <c r="A60" s="99"/>
      <c r="B60" s="60" t="s">
        <v>64</v>
      </c>
      <c r="C60" s="193"/>
      <c r="D60" s="193"/>
      <c r="E60" s="193"/>
      <c r="F60" s="128"/>
    </row>
    <row r="61" spans="1:6" ht="21.75" customHeight="1" x14ac:dyDescent="0.55000000000000004">
      <c r="A61" s="99"/>
      <c r="B61" s="173" t="s">
        <v>52</v>
      </c>
      <c r="C61" s="174"/>
      <c r="D61" s="174"/>
      <c r="E61" s="175"/>
      <c r="F61" s="140">
        <f>COUNTA(C51:E60)*0.25</f>
        <v>0</v>
      </c>
    </row>
    <row r="62" spans="1:6" ht="21.75" customHeight="1" x14ac:dyDescent="0.55000000000000004">
      <c r="A62" s="99"/>
      <c r="B62" s="99"/>
      <c r="C62" s="99"/>
      <c r="D62" s="99"/>
      <c r="E62" s="99"/>
      <c r="F62" s="99"/>
    </row>
    <row r="63" spans="1:6" ht="21.75" customHeight="1" x14ac:dyDescent="0.55000000000000004">
      <c r="A63" s="25" t="s">
        <v>59</v>
      </c>
      <c r="B63" s="101" t="s">
        <v>140</v>
      </c>
      <c r="C63" s="99"/>
      <c r="D63" s="99"/>
      <c r="E63" s="99"/>
      <c r="F63" s="99"/>
    </row>
    <row r="64" spans="1:6" ht="21.75" customHeight="1" x14ac:dyDescent="0.55000000000000004">
      <c r="A64" s="99"/>
      <c r="B64" s="214" t="s">
        <v>51</v>
      </c>
      <c r="C64" s="197" t="s">
        <v>141</v>
      </c>
      <c r="D64" s="198"/>
      <c r="E64" s="199"/>
      <c r="F64" s="104" t="s">
        <v>146</v>
      </c>
    </row>
    <row r="65" spans="1:6" ht="21.75" customHeight="1" x14ac:dyDescent="0.55000000000000004">
      <c r="A65" s="99"/>
      <c r="B65" s="215"/>
      <c r="C65" s="203"/>
      <c r="D65" s="204"/>
      <c r="E65" s="205"/>
      <c r="F65" s="105" t="s">
        <v>148</v>
      </c>
    </row>
    <row r="66" spans="1:6" ht="21.75" customHeight="1" x14ac:dyDescent="0.55000000000000004">
      <c r="A66" s="99"/>
      <c r="B66" s="60" t="s">
        <v>6</v>
      </c>
      <c r="C66" s="193"/>
      <c r="D66" s="193"/>
      <c r="E66" s="193"/>
      <c r="F66" s="128"/>
    </row>
    <row r="67" spans="1:6" ht="21.75" customHeight="1" x14ac:dyDescent="0.55000000000000004">
      <c r="A67" s="99"/>
      <c r="B67" s="60" t="s">
        <v>7</v>
      </c>
      <c r="C67" s="193"/>
      <c r="D67" s="193"/>
      <c r="E67" s="193"/>
      <c r="F67" s="128"/>
    </row>
    <row r="68" spans="1:6" ht="21.75" customHeight="1" x14ac:dyDescent="0.55000000000000004">
      <c r="A68" s="99"/>
      <c r="B68" s="60" t="s">
        <v>9</v>
      </c>
      <c r="C68" s="193"/>
      <c r="D68" s="193"/>
      <c r="E68" s="193"/>
      <c r="F68" s="128"/>
    </row>
    <row r="69" spans="1:6" ht="21.75" customHeight="1" x14ac:dyDescent="0.55000000000000004">
      <c r="A69" s="99"/>
      <c r="B69" s="60" t="s">
        <v>15</v>
      </c>
      <c r="C69" s="193"/>
      <c r="D69" s="193"/>
      <c r="E69" s="193"/>
      <c r="F69" s="128"/>
    </row>
    <row r="70" spans="1:6" ht="21.75" customHeight="1" x14ac:dyDescent="0.55000000000000004">
      <c r="A70" s="99"/>
      <c r="B70" s="60" t="s">
        <v>59</v>
      </c>
      <c r="C70" s="193"/>
      <c r="D70" s="193"/>
      <c r="E70" s="193"/>
      <c r="F70" s="128"/>
    </row>
    <row r="71" spans="1:6" ht="21.75" customHeight="1" x14ac:dyDescent="0.55000000000000004">
      <c r="A71" s="99"/>
      <c r="B71" s="60" t="s">
        <v>60</v>
      </c>
      <c r="C71" s="193"/>
      <c r="D71" s="193"/>
      <c r="E71" s="193"/>
      <c r="F71" s="128"/>
    </row>
    <row r="72" spans="1:6" ht="21.75" customHeight="1" x14ac:dyDescent="0.55000000000000004">
      <c r="A72" s="99"/>
      <c r="B72" s="60" t="s">
        <v>61</v>
      </c>
      <c r="C72" s="193"/>
      <c r="D72" s="193"/>
      <c r="E72" s="193"/>
      <c r="F72" s="128"/>
    </row>
    <row r="73" spans="1:6" ht="21.75" customHeight="1" x14ac:dyDescent="0.55000000000000004">
      <c r="A73" s="99"/>
      <c r="B73" s="60" t="s">
        <v>62</v>
      </c>
      <c r="C73" s="193"/>
      <c r="D73" s="193"/>
      <c r="E73" s="193"/>
      <c r="F73" s="128"/>
    </row>
    <row r="74" spans="1:6" ht="21.75" customHeight="1" x14ac:dyDescent="0.55000000000000004">
      <c r="A74" s="99"/>
      <c r="B74" s="60" t="s">
        <v>63</v>
      </c>
      <c r="C74" s="193"/>
      <c r="D74" s="193"/>
      <c r="E74" s="193"/>
      <c r="F74" s="128"/>
    </row>
    <row r="75" spans="1:6" ht="21.75" customHeight="1" x14ac:dyDescent="0.55000000000000004">
      <c r="A75" s="99"/>
      <c r="B75" s="60" t="s">
        <v>64</v>
      </c>
      <c r="C75" s="193"/>
      <c r="D75" s="193"/>
      <c r="E75" s="193"/>
      <c r="F75" s="128"/>
    </row>
    <row r="76" spans="1:6" ht="21.75" customHeight="1" x14ac:dyDescent="0.55000000000000004">
      <c r="A76" s="99"/>
      <c r="B76" s="173" t="s">
        <v>52</v>
      </c>
      <c r="C76" s="174"/>
      <c r="D76" s="174"/>
      <c r="E76" s="175"/>
      <c r="F76" s="140">
        <f>COUNTA(C66:E75)*0.25</f>
        <v>0</v>
      </c>
    </row>
    <row r="77" spans="1:6" ht="21.75" customHeight="1" x14ac:dyDescent="0.55000000000000004">
      <c r="A77" s="99"/>
      <c r="B77" s="99"/>
      <c r="C77" s="99"/>
      <c r="D77" s="99"/>
      <c r="E77" s="99"/>
      <c r="F77" s="99"/>
    </row>
    <row r="78" spans="1:6" ht="21.75" customHeight="1" x14ac:dyDescent="0.55000000000000004">
      <c r="A78" s="25" t="s">
        <v>60</v>
      </c>
      <c r="B78" s="101" t="s">
        <v>142</v>
      </c>
      <c r="C78" s="99"/>
      <c r="D78" s="99"/>
      <c r="E78" s="99"/>
      <c r="F78" s="99"/>
    </row>
    <row r="79" spans="1:6" ht="21.75" customHeight="1" x14ac:dyDescent="0.55000000000000004">
      <c r="A79" s="99"/>
      <c r="B79" s="214" t="s">
        <v>51</v>
      </c>
      <c r="C79" s="197" t="s">
        <v>149</v>
      </c>
      <c r="D79" s="198"/>
      <c r="E79" s="199"/>
      <c r="F79" s="104" t="s">
        <v>146</v>
      </c>
    </row>
    <row r="80" spans="1:6" ht="21.75" customHeight="1" x14ac:dyDescent="0.55000000000000004">
      <c r="A80" s="99"/>
      <c r="B80" s="215"/>
      <c r="C80" s="203" t="s">
        <v>150</v>
      </c>
      <c r="D80" s="204"/>
      <c r="E80" s="205"/>
      <c r="F80" s="105" t="s">
        <v>151</v>
      </c>
    </row>
    <row r="81" spans="1:6" ht="21.75" customHeight="1" x14ac:dyDescent="0.55000000000000004">
      <c r="A81" s="99"/>
      <c r="B81" s="60" t="s">
        <v>6</v>
      </c>
      <c r="C81" s="193"/>
      <c r="D81" s="193"/>
      <c r="E81" s="193"/>
      <c r="F81" s="128"/>
    </row>
    <row r="82" spans="1:6" ht="21.75" customHeight="1" x14ac:dyDescent="0.55000000000000004">
      <c r="A82" s="99"/>
      <c r="B82" s="60" t="s">
        <v>7</v>
      </c>
      <c r="C82" s="193"/>
      <c r="D82" s="193"/>
      <c r="E82" s="193"/>
      <c r="F82" s="128"/>
    </row>
    <row r="83" spans="1:6" ht="21.75" customHeight="1" x14ac:dyDescent="0.55000000000000004">
      <c r="A83" s="99"/>
      <c r="B83" s="60" t="s">
        <v>9</v>
      </c>
      <c r="C83" s="193"/>
      <c r="D83" s="193"/>
      <c r="E83" s="193"/>
      <c r="F83" s="128"/>
    </row>
    <row r="84" spans="1:6" ht="21.75" customHeight="1" x14ac:dyDescent="0.55000000000000004">
      <c r="A84" s="99"/>
      <c r="B84" s="60" t="s">
        <v>15</v>
      </c>
      <c r="C84" s="193"/>
      <c r="D84" s="193"/>
      <c r="E84" s="193"/>
      <c r="F84" s="128"/>
    </row>
    <row r="85" spans="1:6" ht="21.75" customHeight="1" x14ac:dyDescent="0.55000000000000004">
      <c r="A85" s="99"/>
      <c r="B85" s="60" t="s">
        <v>59</v>
      </c>
      <c r="C85" s="193"/>
      <c r="D85" s="193"/>
      <c r="E85" s="193"/>
      <c r="F85" s="128"/>
    </row>
    <row r="86" spans="1:6" ht="21.75" customHeight="1" x14ac:dyDescent="0.55000000000000004">
      <c r="A86" s="99"/>
      <c r="B86" s="60" t="s">
        <v>60</v>
      </c>
      <c r="C86" s="193"/>
      <c r="D86" s="193"/>
      <c r="E86" s="193"/>
      <c r="F86" s="128"/>
    </row>
    <row r="87" spans="1:6" ht="21.75" customHeight="1" x14ac:dyDescent="0.55000000000000004">
      <c r="A87" s="99"/>
      <c r="B87" s="60" t="s">
        <v>61</v>
      </c>
      <c r="C87" s="193"/>
      <c r="D87" s="193"/>
      <c r="E87" s="193"/>
      <c r="F87" s="128"/>
    </row>
    <row r="88" spans="1:6" ht="21.75" customHeight="1" x14ac:dyDescent="0.55000000000000004">
      <c r="A88" s="99"/>
      <c r="B88" s="60" t="s">
        <v>62</v>
      </c>
      <c r="C88" s="193"/>
      <c r="D88" s="193"/>
      <c r="E88" s="193"/>
      <c r="F88" s="128"/>
    </row>
    <row r="89" spans="1:6" ht="21.75" customHeight="1" x14ac:dyDescent="0.55000000000000004">
      <c r="A89" s="99"/>
      <c r="B89" s="60" t="s">
        <v>63</v>
      </c>
      <c r="C89" s="193"/>
      <c r="D89" s="193"/>
      <c r="E89" s="193"/>
      <c r="F89" s="128"/>
    </row>
    <row r="90" spans="1:6" ht="21.75" customHeight="1" x14ac:dyDescent="0.55000000000000004">
      <c r="A90" s="99"/>
      <c r="B90" s="60" t="s">
        <v>64</v>
      </c>
      <c r="C90" s="193"/>
      <c r="D90" s="193"/>
      <c r="E90" s="193"/>
      <c r="F90" s="128"/>
    </row>
    <row r="91" spans="1:6" ht="21.75" customHeight="1" x14ac:dyDescent="0.55000000000000004">
      <c r="A91" s="99"/>
      <c r="B91" s="173" t="s">
        <v>52</v>
      </c>
      <c r="C91" s="174"/>
      <c r="D91" s="174"/>
      <c r="E91" s="175"/>
      <c r="F91" s="140">
        <f>COUNTA(C81:E90)*0.25</f>
        <v>0</v>
      </c>
    </row>
    <row r="92" spans="1:6" ht="21.75" customHeight="1" x14ac:dyDescent="0.55000000000000004">
      <c r="A92" s="99"/>
      <c r="B92" s="99"/>
      <c r="C92" s="99"/>
      <c r="D92" s="99"/>
      <c r="E92" s="99"/>
      <c r="F92" s="99"/>
    </row>
    <row r="93" spans="1:6" ht="21.75" customHeight="1" x14ac:dyDescent="0.55000000000000004">
      <c r="A93" s="25" t="s">
        <v>61</v>
      </c>
      <c r="B93" s="101" t="s">
        <v>143</v>
      </c>
      <c r="C93" s="99"/>
      <c r="D93" s="99"/>
      <c r="E93" s="99"/>
      <c r="F93" s="99"/>
    </row>
    <row r="94" spans="1:6" ht="21.75" customHeight="1" x14ac:dyDescent="0.55000000000000004">
      <c r="A94" s="99"/>
      <c r="B94" s="214" t="s">
        <v>51</v>
      </c>
      <c r="C94" s="197" t="s">
        <v>144</v>
      </c>
      <c r="D94" s="198"/>
      <c r="E94" s="199"/>
      <c r="F94" s="104" t="s">
        <v>146</v>
      </c>
    </row>
    <row r="95" spans="1:6" ht="21.75" customHeight="1" x14ac:dyDescent="0.55000000000000004">
      <c r="A95" s="99"/>
      <c r="B95" s="215"/>
      <c r="C95" s="203"/>
      <c r="D95" s="204"/>
      <c r="E95" s="205"/>
      <c r="F95" s="106" t="s">
        <v>152</v>
      </c>
    </row>
    <row r="96" spans="1:6" ht="21.75" customHeight="1" x14ac:dyDescent="0.55000000000000004">
      <c r="A96" s="99"/>
      <c r="B96" s="60" t="s">
        <v>6</v>
      </c>
      <c r="C96" s="193"/>
      <c r="D96" s="193"/>
      <c r="E96" s="193"/>
      <c r="F96" s="128"/>
    </row>
    <row r="97" spans="1:6" ht="21.75" customHeight="1" x14ac:dyDescent="0.55000000000000004">
      <c r="A97" s="99"/>
      <c r="B97" s="60" t="s">
        <v>7</v>
      </c>
      <c r="C97" s="193"/>
      <c r="D97" s="193"/>
      <c r="E97" s="193"/>
      <c r="F97" s="128"/>
    </row>
    <row r="98" spans="1:6" ht="21.75" customHeight="1" x14ac:dyDescent="0.55000000000000004">
      <c r="A98" s="99"/>
      <c r="B98" s="60" t="s">
        <v>9</v>
      </c>
      <c r="C98" s="193"/>
      <c r="D98" s="193"/>
      <c r="E98" s="193"/>
      <c r="F98" s="128"/>
    </row>
    <row r="99" spans="1:6" ht="21.75" customHeight="1" x14ac:dyDescent="0.55000000000000004">
      <c r="A99" s="99"/>
      <c r="B99" s="60" t="s">
        <v>15</v>
      </c>
      <c r="C99" s="193"/>
      <c r="D99" s="193"/>
      <c r="E99" s="193"/>
      <c r="F99" s="128"/>
    </row>
    <row r="100" spans="1:6" ht="21.75" customHeight="1" x14ac:dyDescent="0.55000000000000004">
      <c r="A100" s="99"/>
      <c r="B100" s="60" t="s">
        <v>59</v>
      </c>
      <c r="C100" s="193"/>
      <c r="D100" s="193"/>
      <c r="E100" s="193"/>
      <c r="F100" s="128"/>
    </row>
    <row r="101" spans="1:6" ht="21.75" customHeight="1" x14ac:dyDescent="0.55000000000000004">
      <c r="A101" s="99"/>
      <c r="B101" s="60" t="s">
        <v>60</v>
      </c>
      <c r="C101" s="193"/>
      <c r="D101" s="193"/>
      <c r="E101" s="193"/>
      <c r="F101" s="128"/>
    </row>
    <row r="102" spans="1:6" ht="21.75" customHeight="1" x14ac:dyDescent="0.55000000000000004">
      <c r="A102" s="99"/>
      <c r="B102" s="60" t="s">
        <v>61</v>
      </c>
      <c r="C102" s="193"/>
      <c r="D102" s="193"/>
      <c r="E102" s="193"/>
      <c r="F102" s="128"/>
    </row>
    <row r="103" spans="1:6" ht="21.75" customHeight="1" x14ac:dyDescent="0.55000000000000004">
      <c r="A103" s="99"/>
      <c r="B103" s="60" t="s">
        <v>62</v>
      </c>
      <c r="C103" s="193"/>
      <c r="D103" s="193"/>
      <c r="E103" s="193"/>
      <c r="F103" s="128"/>
    </row>
    <row r="104" spans="1:6" ht="21.75" customHeight="1" x14ac:dyDescent="0.55000000000000004">
      <c r="A104" s="99"/>
      <c r="B104" s="60" t="s">
        <v>63</v>
      </c>
      <c r="C104" s="193"/>
      <c r="D104" s="193"/>
      <c r="E104" s="193"/>
      <c r="F104" s="128"/>
    </row>
    <row r="105" spans="1:6" ht="21.75" customHeight="1" x14ac:dyDescent="0.55000000000000004">
      <c r="A105" s="99"/>
      <c r="B105" s="60" t="s">
        <v>64</v>
      </c>
      <c r="C105" s="193"/>
      <c r="D105" s="193"/>
      <c r="E105" s="193"/>
      <c r="F105" s="128"/>
    </row>
    <row r="106" spans="1:6" ht="21.75" customHeight="1" x14ac:dyDescent="0.55000000000000004">
      <c r="A106" s="99"/>
      <c r="B106" s="173" t="s">
        <v>52</v>
      </c>
      <c r="C106" s="174"/>
      <c r="D106" s="174"/>
      <c r="E106" s="175"/>
      <c r="F106" s="140">
        <f>COUNTA(C96:E105)*0.25</f>
        <v>0</v>
      </c>
    </row>
    <row r="107" spans="1:6" ht="21.75" customHeight="1" x14ac:dyDescent="0.55000000000000004">
      <c r="A107" s="99"/>
      <c r="B107" s="99"/>
      <c r="C107" s="99"/>
      <c r="D107" s="99"/>
      <c r="E107" s="99"/>
      <c r="F107" s="99"/>
    </row>
    <row r="108" spans="1:6" ht="21.75" customHeight="1" x14ac:dyDescent="0.55000000000000004">
      <c r="A108" s="25" t="s">
        <v>62</v>
      </c>
      <c r="B108" s="101" t="s">
        <v>153</v>
      </c>
      <c r="C108" s="99"/>
      <c r="D108" s="99"/>
      <c r="E108" s="99"/>
      <c r="F108" s="99"/>
    </row>
    <row r="109" spans="1:6" ht="21.75" customHeight="1" x14ac:dyDescent="0.55000000000000004">
      <c r="A109" s="99"/>
      <c r="B109" s="214" t="s">
        <v>51</v>
      </c>
      <c r="C109" s="197" t="s">
        <v>154</v>
      </c>
      <c r="D109" s="198"/>
      <c r="E109" s="199"/>
      <c r="F109" s="104" t="s">
        <v>146</v>
      </c>
    </row>
    <row r="110" spans="1:6" ht="21.75" customHeight="1" x14ac:dyDescent="0.55000000000000004">
      <c r="A110" s="99"/>
      <c r="B110" s="215"/>
      <c r="C110" s="203"/>
      <c r="D110" s="204"/>
      <c r="E110" s="205"/>
      <c r="F110" s="106" t="s">
        <v>155</v>
      </c>
    </row>
    <row r="111" spans="1:6" ht="21.75" customHeight="1" x14ac:dyDescent="0.55000000000000004">
      <c r="A111" s="99"/>
      <c r="B111" s="60" t="s">
        <v>6</v>
      </c>
      <c r="C111" s="193"/>
      <c r="D111" s="193"/>
      <c r="E111" s="193"/>
      <c r="F111" s="128"/>
    </row>
    <row r="112" spans="1:6" ht="21.75" customHeight="1" x14ac:dyDescent="0.55000000000000004">
      <c r="A112" s="99"/>
      <c r="B112" s="60" t="s">
        <v>7</v>
      </c>
      <c r="C112" s="193"/>
      <c r="D112" s="193"/>
      <c r="E112" s="193"/>
      <c r="F112" s="128"/>
    </row>
    <row r="113" spans="1:12" ht="21.75" customHeight="1" x14ac:dyDescent="0.55000000000000004">
      <c r="A113" s="99"/>
      <c r="B113" s="60" t="s">
        <v>9</v>
      </c>
      <c r="C113" s="193"/>
      <c r="D113" s="193"/>
      <c r="E113" s="193"/>
      <c r="F113" s="128"/>
    </row>
    <row r="114" spans="1:12" ht="21.75" customHeight="1" x14ac:dyDescent="0.55000000000000004">
      <c r="A114" s="99"/>
      <c r="B114" s="60" t="s">
        <v>15</v>
      </c>
      <c r="C114" s="193"/>
      <c r="D114" s="193"/>
      <c r="E114" s="193"/>
      <c r="F114" s="128"/>
    </row>
    <row r="115" spans="1:12" ht="21.75" customHeight="1" x14ac:dyDescent="0.55000000000000004">
      <c r="A115" s="99"/>
      <c r="B115" s="60" t="s">
        <v>59</v>
      </c>
      <c r="C115" s="193"/>
      <c r="D115" s="193"/>
      <c r="E115" s="193"/>
      <c r="F115" s="128"/>
    </row>
    <row r="116" spans="1:12" ht="21.75" customHeight="1" x14ac:dyDescent="0.55000000000000004">
      <c r="A116" s="99"/>
      <c r="B116" s="60" t="s">
        <v>60</v>
      </c>
      <c r="C116" s="193"/>
      <c r="D116" s="193"/>
      <c r="E116" s="193"/>
      <c r="F116" s="128"/>
    </row>
    <row r="117" spans="1:12" ht="21.75" customHeight="1" x14ac:dyDescent="0.55000000000000004">
      <c r="A117" s="99"/>
      <c r="B117" s="60" t="s">
        <v>61</v>
      </c>
      <c r="C117" s="193"/>
      <c r="D117" s="193"/>
      <c r="E117" s="193"/>
      <c r="F117" s="128"/>
    </row>
    <row r="118" spans="1:12" ht="21.75" customHeight="1" x14ac:dyDescent="0.55000000000000004">
      <c r="A118" s="99"/>
      <c r="B118" s="60" t="s">
        <v>62</v>
      </c>
      <c r="C118" s="193"/>
      <c r="D118" s="193"/>
      <c r="E118" s="193"/>
      <c r="F118" s="128"/>
    </row>
    <row r="119" spans="1:12" ht="21.75" customHeight="1" x14ac:dyDescent="0.55000000000000004">
      <c r="A119" s="99"/>
      <c r="B119" s="60" t="s">
        <v>63</v>
      </c>
      <c r="C119" s="193"/>
      <c r="D119" s="193"/>
      <c r="E119" s="193"/>
      <c r="F119" s="128"/>
    </row>
    <row r="120" spans="1:12" ht="21.75" customHeight="1" x14ac:dyDescent="0.55000000000000004">
      <c r="A120" s="99"/>
      <c r="B120" s="60" t="s">
        <v>64</v>
      </c>
      <c r="C120" s="193"/>
      <c r="D120" s="193"/>
      <c r="E120" s="193"/>
      <c r="F120" s="128"/>
    </row>
    <row r="121" spans="1:12" ht="21.75" customHeight="1" x14ac:dyDescent="0.55000000000000004">
      <c r="A121" s="99"/>
      <c r="B121" s="173" t="s">
        <v>52</v>
      </c>
      <c r="C121" s="174"/>
      <c r="D121" s="174"/>
      <c r="E121" s="175"/>
      <c r="F121" s="140">
        <f>COUNTA(C111:E120)*0.25</f>
        <v>0</v>
      </c>
    </row>
    <row r="122" spans="1:12" ht="21.75" customHeight="1" x14ac:dyDescent="0.55000000000000004">
      <c r="A122" s="99"/>
      <c r="B122" s="99"/>
      <c r="C122" s="99"/>
      <c r="D122" s="99"/>
      <c r="E122" s="99"/>
      <c r="F122" s="99"/>
    </row>
    <row r="123" spans="1:12" s="3" customFormat="1" ht="21.75" customHeight="1" x14ac:dyDescent="0.7">
      <c r="A123" s="37"/>
      <c r="B123" s="38"/>
      <c r="C123" s="38"/>
      <c r="D123" s="38"/>
      <c r="E123" s="45"/>
      <c r="F123" s="80"/>
      <c r="G123" s="96"/>
      <c r="H123" s="96"/>
      <c r="I123" s="96"/>
      <c r="J123" s="96"/>
      <c r="K123" s="96"/>
      <c r="L123" s="78"/>
    </row>
    <row r="124" spans="1:12" s="3" customFormat="1" ht="30" customHeight="1" x14ac:dyDescent="0.7">
      <c r="A124" s="39"/>
      <c r="B124" s="23" t="s">
        <v>169</v>
      </c>
      <c r="C124" s="40"/>
      <c r="D124" s="135">
        <f>F14+F30+F45+F61+F76+F91+F106+F121</f>
        <v>0</v>
      </c>
      <c r="E124" s="23" t="s">
        <v>69</v>
      </c>
      <c r="F124" s="49"/>
      <c r="G124" s="78"/>
      <c r="H124" s="78"/>
      <c r="I124" s="96"/>
      <c r="J124" s="78"/>
      <c r="K124" s="96"/>
      <c r="L124" s="78"/>
    </row>
    <row r="125" spans="1:12" s="3" customFormat="1" ht="21.75" customHeight="1" x14ac:dyDescent="0.7">
      <c r="A125" s="41"/>
      <c r="B125" s="42"/>
      <c r="C125" s="42"/>
      <c r="D125" s="42"/>
      <c r="E125" s="50"/>
      <c r="F125" s="86"/>
      <c r="G125" s="96"/>
      <c r="H125" s="96"/>
      <c r="I125" s="96"/>
      <c r="J125" s="96"/>
      <c r="K125" s="96"/>
      <c r="L125" s="78"/>
    </row>
    <row r="126" spans="1:12" s="3" customFormat="1" ht="24" x14ac:dyDescent="0.55000000000000004">
      <c r="A126" s="6"/>
      <c r="B126" s="6"/>
      <c r="C126" s="6"/>
      <c r="D126" s="6"/>
      <c r="E126" s="6"/>
      <c r="F126" s="6"/>
    </row>
    <row r="127" spans="1:12" s="3" customFormat="1" ht="21.75" customHeight="1" x14ac:dyDescent="0.55000000000000004">
      <c r="A127" s="43" t="s">
        <v>43</v>
      </c>
      <c r="B127" s="44"/>
      <c r="C127" s="44" t="s">
        <v>157</v>
      </c>
      <c r="D127" s="6"/>
      <c r="E127" s="6"/>
      <c r="F127" s="6"/>
    </row>
    <row r="128" spans="1:12" s="3" customFormat="1" ht="21.75" customHeight="1" x14ac:dyDescent="0.55000000000000004">
      <c r="A128" s="44"/>
      <c r="B128" s="44"/>
      <c r="C128" s="44" t="s">
        <v>158</v>
      </c>
      <c r="D128" s="6"/>
      <c r="E128" s="6"/>
      <c r="F128" s="6"/>
    </row>
    <row r="129" spans="1:3" s="3" customFormat="1" ht="21.75" customHeight="1" x14ac:dyDescent="0.55000000000000004">
      <c r="A129" s="36"/>
      <c r="B129" s="36"/>
      <c r="C129" s="36"/>
    </row>
    <row r="130" spans="1:3" s="3" customFormat="1" ht="21.75" customHeight="1" x14ac:dyDescent="0.55000000000000004"/>
    <row r="131" spans="1:3" s="3" customFormat="1" ht="24" x14ac:dyDescent="0.55000000000000004"/>
    <row r="132" spans="1:3" s="3" customFormat="1" ht="24" x14ac:dyDescent="0.55000000000000004"/>
  </sheetData>
  <sheetProtection password="CC35" sheet="1" objects="1" scenarios="1"/>
  <mergeCells count="106">
    <mergeCell ref="C117:E117"/>
    <mergeCell ref="C102:E102"/>
    <mergeCell ref="C103:E103"/>
    <mergeCell ref="C104:E104"/>
    <mergeCell ref="C105:E105"/>
    <mergeCell ref="B106:E106"/>
    <mergeCell ref="B109:B110"/>
    <mergeCell ref="C109:E110"/>
    <mergeCell ref="C111:E111"/>
    <mergeCell ref="C112:E112"/>
    <mergeCell ref="C87:E87"/>
    <mergeCell ref="C88:E88"/>
    <mergeCell ref="C89:E89"/>
    <mergeCell ref="C90:E90"/>
    <mergeCell ref="B91:E91"/>
    <mergeCell ref="C113:E113"/>
    <mergeCell ref="C114:E114"/>
    <mergeCell ref="C115:E115"/>
    <mergeCell ref="C116:E116"/>
    <mergeCell ref="C49:E50"/>
    <mergeCell ref="C64:E65"/>
    <mergeCell ref="C66:E66"/>
    <mergeCell ref="C67:E67"/>
    <mergeCell ref="C68:E68"/>
    <mergeCell ref="C57:E57"/>
    <mergeCell ref="C58:E58"/>
    <mergeCell ref="C59:E59"/>
    <mergeCell ref="C60:E60"/>
    <mergeCell ref="B61:E61"/>
    <mergeCell ref="C51:E51"/>
    <mergeCell ref="C52:E52"/>
    <mergeCell ref="C53:E53"/>
    <mergeCell ref="C54:E54"/>
    <mergeCell ref="C55:E55"/>
    <mergeCell ref="C56:E56"/>
    <mergeCell ref="B64:B65"/>
    <mergeCell ref="B49:B50"/>
    <mergeCell ref="C13:D13"/>
    <mergeCell ref="C18:E18"/>
    <mergeCell ref="C19:E19"/>
    <mergeCell ref="C20:E20"/>
    <mergeCell ref="C41:E41"/>
    <mergeCell ref="C42:E42"/>
    <mergeCell ref="C43:E43"/>
    <mergeCell ref="C44:E44"/>
    <mergeCell ref="B45:E45"/>
    <mergeCell ref="C28:E28"/>
    <mergeCell ref="C29:E29"/>
    <mergeCell ref="B30:E30"/>
    <mergeCell ref="C35:E35"/>
    <mergeCell ref="C36:E36"/>
    <mergeCell ref="C33:E33"/>
    <mergeCell ref="C34:E34"/>
    <mergeCell ref="B33:B34"/>
    <mergeCell ref="C37:E37"/>
    <mergeCell ref="C38:E38"/>
    <mergeCell ref="C39:E39"/>
    <mergeCell ref="C40:E40"/>
    <mergeCell ref="C118:E118"/>
    <mergeCell ref="C119:E119"/>
    <mergeCell ref="C120:E120"/>
    <mergeCell ref="B121:E121"/>
    <mergeCell ref="C69:E69"/>
    <mergeCell ref="C70:E70"/>
    <mergeCell ref="C71:E71"/>
    <mergeCell ref="C72:E72"/>
    <mergeCell ref="B79:B80"/>
    <mergeCell ref="C73:E73"/>
    <mergeCell ref="C74:E74"/>
    <mergeCell ref="B94:B95"/>
    <mergeCell ref="C96:E96"/>
    <mergeCell ref="C94:E95"/>
    <mergeCell ref="C82:E82"/>
    <mergeCell ref="C83:E83"/>
    <mergeCell ref="C84:E84"/>
    <mergeCell ref="C85:E85"/>
    <mergeCell ref="C86:E86"/>
    <mergeCell ref="C97:E97"/>
    <mergeCell ref="C98:E98"/>
    <mergeCell ref="C99:E99"/>
    <mergeCell ref="C100:E100"/>
    <mergeCell ref="C101:E101"/>
    <mergeCell ref="C75:E75"/>
    <mergeCell ref="B76:E76"/>
    <mergeCell ref="C79:E79"/>
    <mergeCell ref="C80:E80"/>
    <mergeCell ref="C81:E81"/>
    <mergeCell ref="C3:D3"/>
    <mergeCell ref="C4:D4"/>
    <mergeCell ref="C5:D5"/>
    <mergeCell ref="C6:D6"/>
    <mergeCell ref="C7:D7"/>
    <mergeCell ref="B18:B19"/>
    <mergeCell ref="C21:E21"/>
    <mergeCell ref="C22:E22"/>
    <mergeCell ref="B14:E14"/>
    <mergeCell ref="C8:D8"/>
    <mergeCell ref="C9:D9"/>
    <mergeCell ref="C10:D10"/>
    <mergeCell ref="C11:D11"/>
    <mergeCell ref="C12:D12"/>
    <mergeCell ref="C23:E23"/>
    <mergeCell ref="C24:E24"/>
    <mergeCell ref="C25:E25"/>
    <mergeCell ref="C26:E26"/>
    <mergeCell ref="C27:E27"/>
  </mergeCells>
  <pageMargins left="0.43" right="0.4" top="0.75" bottom="0.32" header="0.3" footer="0.3"/>
  <pageSetup paperSize="9" scale="79" fitToHeight="0" orientation="portrait" r:id="rId1"/>
  <rowBreaks count="3" manualBreakCount="3">
    <brk id="31" max="16383" man="1"/>
    <brk id="62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topLeftCell="A37" zoomScale="85" zoomScaleNormal="100" zoomScaleSheetLayoutView="85" workbookViewId="0">
      <selection activeCell="C8" sqref="C8:G8"/>
    </sheetView>
  </sheetViews>
  <sheetFormatPr defaultRowHeight="24" x14ac:dyDescent="0.55000000000000004"/>
  <cols>
    <col min="1" max="1" width="4.5" style="94" customWidth="1"/>
    <col min="2" max="2" width="5.5" style="94" customWidth="1"/>
    <col min="3" max="3" width="41.125" style="94" customWidth="1"/>
    <col min="4" max="4" width="10.125" style="94" customWidth="1"/>
    <col min="5" max="5" width="22.875" style="94" customWidth="1"/>
    <col min="6" max="16384" width="9" style="94"/>
  </cols>
  <sheetData>
    <row r="1" spans="1:10" s="93" customFormat="1" ht="27" x14ac:dyDescent="0.6">
      <c r="A1" s="15" t="s">
        <v>73</v>
      </c>
      <c r="B1" s="97"/>
      <c r="C1" s="98"/>
      <c r="D1" s="98"/>
      <c r="E1" s="98"/>
      <c r="F1" s="98"/>
      <c r="G1" s="98"/>
      <c r="H1" s="98"/>
      <c r="I1" s="98"/>
      <c r="J1" s="98"/>
    </row>
    <row r="2" spans="1:10" x14ac:dyDescent="0.55000000000000004">
      <c r="A2" s="25" t="s">
        <v>6</v>
      </c>
      <c r="B2" s="9" t="s">
        <v>159</v>
      </c>
      <c r="C2" s="99"/>
      <c r="D2" s="99"/>
      <c r="E2" s="99"/>
      <c r="F2" s="99"/>
      <c r="G2" s="99"/>
      <c r="H2" s="99"/>
      <c r="I2" s="99"/>
      <c r="J2" s="99"/>
    </row>
    <row r="3" spans="1:10" s="3" customFormat="1" x14ac:dyDescent="0.55000000000000004">
      <c r="A3" s="6"/>
      <c r="B3" s="126" t="s">
        <v>51</v>
      </c>
      <c r="C3" s="177" t="s">
        <v>122</v>
      </c>
      <c r="D3" s="178"/>
      <c r="E3" s="178"/>
      <c r="F3" s="178"/>
      <c r="G3" s="179"/>
      <c r="H3" s="194" t="s">
        <v>187</v>
      </c>
      <c r="I3" s="195"/>
      <c r="J3" s="196"/>
    </row>
    <row r="4" spans="1:10" s="3" customFormat="1" x14ac:dyDescent="0.55000000000000004">
      <c r="A4" s="6"/>
      <c r="B4" s="60" t="s">
        <v>6</v>
      </c>
      <c r="C4" s="183"/>
      <c r="D4" s="184"/>
      <c r="E4" s="184"/>
      <c r="F4" s="184"/>
      <c r="G4" s="185"/>
      <c r="H4" s="229"/>
      <c r="I4" s="230"/>
      <c r="J4" s="231"/>
    </row>
    <row r="5" spans="1:10" s="3" customFormat="1" x14ac:dyDescent="0.55000000000000004">
      <c r="A5" s="6"/>
      <c r="B5" s="60" t="s">
        <v>7</v>
      </c>
      <c r="C5" s="183"/>
      <c r="D5" s="184"/>
      <c r="E5" s="184"/>
      <c r="F5" s="184"/>
      <c r="G5" s="185"/>
      <c r="H5" s="229"/>
      <c r="I5" s="230"/>
      <c r="J5" s="231"/>
    </row>
    <row r="6" spans="1:10" s="3" customFormat="1" x14ac:dyDescent="0.55000000000000004">
      <c r="A6" s="6"/>
      <c r="B6" s="60" t="s">
        <v>9</v>
      </c>
      <c r="C6" s="183"/>
      <c r="D6" s="184"/>
      <c r="E6" s="184"/>
      <c r="F6" s="184"/>
      <c r="G6" s="185"/>
      <c r="H6" s="229"/>
      <c r="I6" s="230"/>
      <c r="J6" s="231"/>
    </row>
    <row r="7" spans="1:10" s="3" customFormat="1" x14ac:dyDescent="0.55000000000000004">
      <c r="A7" s="6"/>
      <c r="B7" s="60" t="s">
        <v>15</v>
      </c>
      <c r="C7" s="183"/>
      <c r="D7" s="184"/>
      <c r="E7" s="184"/>
      <c r="F7" s="184"/>
      <c r="G7" s="185"/>
      <c r="H7" s="229"/>
      <c r="I7" s="230"/>
      <c r="J7" s="231"/>
    </row>
    <row r="8" spans="1:10" s="3" customFormat="1" x14ac:dyDescent="0.55000000000000004">
      <c r="A8" s="6"/>
      <c r="B8" s="60" t="s">
        <v>59</v>
      </c>
      <c r="C8" s="183"/>
      <c r="D8" s="184"/>
      <c r="E8" s="184"/>
      <c r="F8" s="184"/>
      <c r="G8" s="185"/>
      <c r="H8" s="229"/>
      <c r="I8" s="230"/>
      <c r="J8" s="231"/>
    </row>
    <row r="9" spans="1:10" s="3" customFormat="1" x14ac:dyDescent="0.55000000000000004">
      <c r="A9" s="6"/>
      <c r="B9" s="60" t="s">
        <v>60</v>
      </c>
      <c r="C9" s="183"/>
      <c r="D9" s="184"/>
      <c r="E9" s="184"/>
      <c r="F9" s="184"/>
      <c r="G9" s="185"/>
      <c r="H9" s="229"/>
      <c r="I9" s="230"/>
      <c r="J9" s="231"/>
    </row>
    <row r="10" spans="1:10" s="3" customFormat="1" x14ac:dyDescent="0.55000000000000004">
      <c r="A10" s="6"/>
      <c r="B10" s="60" t="s">
        <v>61</v>
      </c>
      <c r="C10" s="183"/>
      <c r="D10" s="184"/>
      <c r="E10" s="184"/>
      <c r="F10" s="184"/>
      <c r="G10" s="185"/>
      <c r="H10" s="229"/>
      <c r="I10" s="230"/>
      <c r="J10" s="231"/>
    </row>
    <row r="11" spans="1:10" s="3" customFormat="1" x14ac:dyDescent="0.55000000000000004">
      <c r="A11" s="6"/>
      <c r="B11" s="60" t="s">
        <v>62</v>
      </c>
      <c r="C11" s="183"/>
      <c r="D11" s="184"/>
      <c r="E11" s="184"/>
      <c r="F11" s="184"/>
      <c r="G11" s="185"/>
      <c r="H11" s="229"/>
      <c r="I11" s="230"/>
      <c r="J11" s="231"/>
    </row>
    <row r="12" spans="1:10" s="3" customFormat="1" x14ac:dyDescent="0.55000000000000004">
      <c r="A12" s="6"/>
      <c r="B12" s="60" t="s">
        <v>63</v>
      </c>
      <c r="C12" s="183"/>
      <c r="D12" s="184"/>
      <c r="E12" s="184"/>
      <c r="F12" s="184"/>
      <c r="G12" s="185"/>
      <c r="H12" s="229"/>
      <c r="I12" s="230"/>
      <c r="J12" s="231"/>
    </row>
    <row r="13" spans="1:10" s="3" customFormat="1" x14ac:dyDescent="0.55000000000000004">
      <c r="A13" s="6"/>
      <c r="B13" s="60" t="s">
        <v>64</v>
      </c>
      <c r="C13" s="183"/>
      <c r="D13" s="184"/>
      <c r="E13" s="184"/>
      <c r="F13" s="184"/>
      <c r="G13" s="185"/>
      <c r="H13" s="229"/>
      <c r="I13" s="230"/>
      <c r="J13" s="231"/>
    </row>
    <row r="14" spans="1:10" s="3" customFormat="1" x14ac:dyDescent="0.55000000000000004">
      <c r="A14" s="6"/>
      <c r="B14" s="60" t="s">
        <v>172</v>
      </c>
      <c r="C14" s="183"/>
      <c r="D14" s="184"/>
      <c r="E14" s="184"/>
      <c r="F14" s="184"/>
      <c r="G14" s="185"/>
      <c r="H14" s="229"/>
      <c r="I14" s="230"/>
      <c r="J14" s="231"/>
    </row>
    <row r="15" spans="1:10" s="3" customFormat="1" x14ac:dyDescent="0.55000000000000004">
      <c r="A15" s="6"/>
      <c r="B15" s="60" t="s">
        <v>173</v>
      </c>
      <c r="C15" s="183"/>
      <c r="D15" s="184"/>
      <c r="E15" s="184"/>
      <c r="F15" s="184"/>
      <c r="G15" s="185"/>
      <c r="H15" s="229"/>
      <c r="I15" s="230"/>
      <c r="J15" s="231"/>
    </row>
    <row r="16" spans="1:10" s="3" customFormat="1" x14ac:dyDescent="0.55000000000000004">
      <c r="A16" s="6"/>
      <c r="B16" s="60" t="s">
        <v>174</v>
      </c>
      <c r="C16" s="183"/>
      <c r="D16" s="184"/>
      <c r="E16" s="184"/>
      <c r="F16" s="184"/>
      <c r="G16" s="185"/>
      <c r="H16" s="229"/>
      <c r="I16" s="230"/>
      <c r="J16" s="231"/>
    </row>
    <row r="17" spans="1:10" s="3" customFormat="1" x14ac:dyDescent="0.55000000000000004">
      <c r="A17" s="6"/>
      <c r="B17" s="60" t="s">
        <v>175</v>
      </c>
      <c r="C17" s="183"/>
      <c r="D17" s="184"/>
      <c r="E17" s="184"/>
      <c r="F17" s="184"/>
      <c r="G17" s="185"/>
      <c r="H17" s="229"/>
      <c r="I17" s="230"/>
      <c r="J17" s="231"/>
    </row>
    <row r="18" spans="1:10" s="3" customFormat="1" x14ac:dyDescent="0.55000000000000004">
      <c r="A18" s="6"/>
      <c r="B18" s="60" t="s">
        <v>176</v>
      </c>
      <c r="C18" s="183"/>
      <c r="D18" s="184"/>
      <c r="E18" s="184"/>
      <c r="F18" s="184"/>
      <c r="G18" s="185"/>
      <c r="H18" s="229"/>
      <c r="I18" s="230"/>
      <c r="J18" s="231"/>
    </row>
    <row r="19" spans="1:10" s="3" customFormat="1" x14ac:dyDescent="0.55000000000000004">
      <c r="A19" s="6"/>
      <c r="B19" s="173" t="s">
        <v>52</v>
      </c>
      <c r="C19" s="174"/>
      <c r="D19" s="174"/>
      <c r="E19" s="174"/>
      <c r="F19" s="174"/>
      <c r="G19" s="175"/>
      <c r="H19" s="206">
        <f>COUNTA(C4:G18)*0.5</f>
        <v>0</v>
      </c>
      <c r="I19" s="207"/>
      <c r="J19" s="208"/>
    </row>
    <row r="20" spans="1:10" x14ac:dyDescent="0.55000000000000004">
      <c r="A20" s="25"/>
      <c r="B20" s="9"/>
      <c r="C20" s="99"/>
      <c r="D20" s="99"/>
      <c r="E20" s="99"/>
      <c r="F20" s="99"/>
      <c r="G20" s="99"/>
      <c r="H20" s="99"/>
      <c r="I20" s="99"/>
      <c r="J20" s="99"/>
    </row>
    <row r="21" spans="1:10" x14ac:dyDescent="0.55000000000000004">
      <c r="A21" s="25" t="s">
        <v>7</v>
      </c>
      <c r="B21" s="9" t="s">
        <v>160</v>
      </c>
      <c r="C21" s="99"/>
      <c r="D21" s="99"/>
      <c r="E21" s="99"/>
      <c r="F21" s="99"/>
      <c r="G21" s="99"/>
      <c r="H21" s="99"/>
      <c r="I21" s="99"/>
      <c r="J21" s="99"/>
    </row>
    <row r="22" spans="1:10" x14ac:dyDescent="0.55000000000000004">
      <c r="A22" s="25"/>
      <c r="B22" s="9" t="s">
        <v>134</v>
      </c>
      <c r="C22" s="99"/>
      <c r="D22" s="99"/>
      <c r="E22" s="99"/>
      <c r="F22" s="99"/>
      <c r="G22" s="99"/>
      <c r="H22" s="99"/>
      <c r="I22" s="99"/>
      <c r="J22" s="99"/>
    </row>
    <row r="23" spans="1:10" x14ac:dyDescent="0.55000000000000004">
      <c r="A23" s="25"/>
      <c r="B23" s="126" t="s">
        <v>51</v>
      </c>
      <c r="C23" s="177" t="s">
        <v>166</v>
      </c>
      <c r="D23" s="178"/>
      <c r="E23" s="178"/>
      <c r="F23" s="178"/>
      <c r="G23" s="179"/>
      <c r="H23" s="194" t="s">
        <v>189</v>
      </c>
      <c r="I23" s="195"/>
      <c r="J23" s="196"/>
    </row>
    <row r="24" spans="1:10" s="3" customFormat="1" x14ac:dyDescent="0.55000000000000004">
      <c r="A24" s="6"/>
      <c r="B24" s="60" t="s">
        <v>6</v>
      </c>
      <c r="C24" s="183"/>
      <c r="D24" s="184"/>
      <c r="E24" s="184"/>
      <c r="F24" s="184"/>
      <c r="G24" s="185"/>
      <c r="H24" s="229"/>
      <c r="I24" s="230"/>
      <c r="J24" s="231"/>
    </row>
    <row r="25" spans="1:10" s="3" customFormat="1" x14ac:dyDescent="0.55000000000000004">
      <c r="A25" s="6"/>
      <c r="B25" s="60" t="s">
        <v>7</v>
      </c>
      <c r="C25" s="183"/>
      <c r="D25" s="184"/>
      <c r="E25" s="184"/>
      <c r="F25" s="184"/>
      <c r="G25" s="185"/>
      <c r="H25" s="229"/>
      <c r="I25" s="230"/>
      <c r="J25" s="231"/>
    </row>
    <row r="26" spans="1:10" s="3" customFormat="1" x14ac:dyDescent="0.55000000000000004">
      <c r="A26" s="6"/>
      <c r="B26" s="60" t="s">
        <v>9</v>
      </c>
      <c r="C26" s="183"/>
      <c r="D26" s="184"/>
      <c r="E26" s="184"/>
      <c r="F26" s="184"/>
      <c r="G26" s="185"/>
      <c r="H26" s="229"/>
      <c r="I26" s="230"/>
      <c r="J26" s="231"/>
    </row>
    <row r="27" spans="1:10" s="3" customFormat="1" x14ac:dyDescent="0.55000000000000004">
      <c r="A27" s="6"/>
      <c r="B27" s="60" t="s">
        <v>15</v>
      </c>
      <c r="C27" s="183"/>
      <c r="D27" s="184"/>
      <c r="E27" s="184"/>
      <c r="F27" s="184"/>
      <c r="G27" s="185"/>
      <c r="H27" s="229"/>
      <c r="I27" s="230"/>
      <c r="J27" s="231"/>
    </row>
    <row r="28" spans="1:10" s="3" customFormat="1" x14ac:dyDescent="0.55000000000000004">
      <c r="A28" s="6"/>
      <c r="B28" s="60" t="s">
        <v>59</v>
      </c>
      <c r="C28" s="183"/>
      <c r="D28" s="184"/>
      <c r="E28" s="184"/>
      <c r="F28" s="184"/>
      <c r="G28" s="185"/>
      <c r="H28" s="229"/>
      <c r="I28" s="230"/>
      <c r="J28" s="231"/>
    </row>
    <row r="29" spans="1:10" s="3" customFormat="1" x14ac:dyDescent="0.55000000000000004">
      <c r="A29" s="6"/>
      <c r="B29" s="60" t="s">
        <v>60</v>
      </c>
      <c r="C29" s="183"/>
      <c r="D29" s="184"/>
      <c r="E29" s="184"/>
      <c r="F29" s="184"/>
      <c r="G29" s="185"/>
      <c r="H29" s="229"/>
      <c r="I29" s="230"/>
      <c r="J29" s="231"/>
    </row>
    <row r="30" spans="1:10" s="3" customFormat="1" x14ac:dyDescent="0.55000000000000004">
      <c r="A30" s="6"/>
      <c r="B30" s="60" t="s">
        <v>61</v>
      </c>
      <c r="C30" s="183"/>
      <c r="D30" s="184"/>
      <c r="E30" s="184"/>
      <c r="F30" s="184"/>
      <c r="G30" s="185"/>
      <c r="H30" s="229"/>
      <c r="I30" s="230"/>
      <c r="J30" s="231"/>
    </row>
    <row r="31" spans="1:10" s="3" customFormat="1" x14ac:dyDescent="0.55000000000000004">
      <c r="A31" s="6"/>
      <c r="B31" s="60" t="s">
        <v>62</v>
      </c>
      <c r="C31" s="183"/>
      <c r="D31" s="184"/>
      <c r="E31" s="184"/>
      <c r="F31" s="184"/>
      <c r="G31" s="185"/>
      <c r="H31" s="229"/>
      <c r="I31" s="230"/>
      <c r="J31" s="231"/>
    </row>
    <row r="32" spans="1:10" s="3" customFormat="1" x14ac:dyDescent="0.55000000000000004">
      <c r="A32" s="6"/>
      <c r="B32" s="60" t="s">
        <v>63</v>
      </c>
      <c r="C32" s="183"/>
      <c r="D32" s="184"/>
      <c r="E32" s="184"/>
      <c r="F32" s="184"/>
      <c r="G32" s="185"/>
      <c r="H32" s="229"/>
      <c r="I32" s="230"/>
      <c r="J32" s="231"/>
    </row>
    <row r="33" spans="1:12" s="3" customFormat="1" x14ac:dyDescent="0.55000000000000004">
      <c r="A33" s="6"/>
      <c r="B33" s="60" t="s">
        <v>64</v>
      </c>
      <c r="C33" s="183"/>
      <c r="D33" s="184"/>
      <c r="E33" s="184"/>
      <c r="F33" s="184"/>
      <c r="G33" s="185"/>
      <c r="H33" s="229"/>
      <c r="I33" s="230"/>
      <c r="J33" s="231"/>
    </row>
    <row r="34" spans="1:12" s="3" customFormat="1" x14ac:dyDescent="0.55000000000000004">
      <c r="A34" s="6"/>
      <c r="B34" s="60" t="s">
        <v>172</v>
      </c>
      <c r="C34" s="183"/>
      <c r="D34" s="184"/>
      <c r="E34" s="184"/>
      <c r="F34" s="184"/>
      <c r="G34" s="185"/>
      <c r="H34" s="229"/>
      <c r="I34" s="230"/>
      <c r="J34" s="231"/>
    </row>
    <row r="35" spans="1:12" s="3" customFormat="1" x14ac:dyDescent="0.55000000000000004">
      <c r="A35" s="6"/>
      <c r="B35" s="60" t="s">
        <v>173</v>
      </c>
      <c r="C35" s="183"/>
      <c r="D35" s="184"/>
      <c r="E35" s="184"/>
      <c r="F35" s="184"/>
      <c r="G35" s="185"/>
      <c r="H35" s="229"/>
      <c r="I35" s="230"/>
      <c r="J35" s="231"/>
    </row>
    <row r="36" spans="1:12" s="3" customFormat="1" x14ac:dyDescent="0.55000000000000004">
      <c r="A36" s="6"/>
      <c r="B36" s="60" t="s">
        <v>174</v>
      </c>
      <c r="C36" s="183"/>
      <c r="D36" s="184"/>
      <c r="E36" s="184"/>
      <c r="F36" s="184"/>
      <c r="G36" s="185"/>
      <c r="H36" s="229"/>
      <c r="I36" s="230"/>
      <c r="J36" s="231"/>
    </row>
    <row r="37" spans="1:12" s="3" customFormat="1" x14ac:dyDescent="0.55000000000000004">
      <c r="A37" s="6"/>
      <c r="B37" s="60" t="s">
        <v>175</v>
      </c>
      <c r="C37" s="183"/>
      <c r="D37" s="184"/>
      <c r="E37" s="184"/>
      <c r="F37" s="184"/>
      <c r="G37" s="185"/>
      <c r="H37" s="229"/>
      <c r="I37" s="230"/>
      <c r="J37" s="231"/>
    </row>
    <row r="38" spans="1:12" s="3" customFormat="1" x14ac:dyDescent="0.55000000000000004">
      <c r="A38" s="6"/>
      <c r="B38" s="60" t="s">
        <v>176</v>
      </c>
      <c r="C38" s="183"/>
      <c r="D38" s="184"/>
      <c r="E38" s="184"/>
      <c r="F38" s="184"/>
      <c r="G38" s="185"/>
      <c r="H38" s="229"/>
      <c r="I38" s="230"/>
      <c r="J38" s="231"/>
    </row>
    <row r="39" spans="1:12" s="3" customFormat="1" x14ac:dyDescent="0.55000000000000004">
      <c r="A39" s="6"/>
      <c r="B39" s="173" t="s">
        <v>52</v>
      </c>
      <c r="C39" s="174"/>
      <c r="D39" s="174"/>
      <c r="E39" s="174"/>
      <c r="F39" s="174"/>
      <c r="G39" s="175"/>
      <c r="H39" s="206">
        <f>COUNTA(C24:G38)*0.25</f>
        <v>0</v>
      </c>
      <c r="I39" s="207"/>
      <c r="J39" s="208"/>
    </row>
    <row r="40" spans="1:12" x14ac:dyDescent="0.55000000000000004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2" s="3" customFormat="1" ht="21.75" customHeight="1" x14ac:dyDescent="0.7">
      <c r="A41" s="37"/>
      <c r="B41" s="38"/>
      <c r="C41" s="38"/>
      <c r="D41" s="38"/>
      <c r="E41" s="45"/>
      <c r="F41" s="45"/>
      <c r="G41" s="45"/>
      <c r="H41" s="45"/>
      <c r="I41" s="45"/>
      <c r="J41" s="80"/>
      <c r="K41" s="96"/>
      <c r="L41" s="78"/>
    </row>
    <row r="42" spans="1:12" s="3" customFormat="1" ht="30" customHeight="1" x14ac:dyDescent="0.7">
      <c r="A42" s="39"/>
      <c r="B42" s="23" t="s">
        <v>190</v>
      </c>
      <c r="C42" s="40"/>
      <c r="D42" s="125" t="s">
        <v>56</v>
      </c>
      <c r="E42" s="135">
        <f>H19+H39</f>
        <v>0</v>
      </c>
      <c r="F42" s="23" t="s">
        <v>69</v>
      </c>
      <c r="G42" s="40"/>
      <c r="H42" s="40"/>
      <c r="I42" s="23"/>
      <c r="J42" s="49"/>
      <c r="K42" s="96"/>
      <c r="L42" s="78"/>
    </row>
    <row r="43" spans="1:12" s="3" customFormat="1" ht="21.75" customHeight="1" x14ac:dyDescent="0.7">
      <c r="A43" s="41"/>
      <c r="B43" s="42"/>
      <c r="C43" s="42"/>
      <c r="D43" s="42"/>
      <c r="E43" s="50"/>
      <c r="F43" s="50"/>
      <c r="G43" s="50"/>
      <c r="H43" s="50"/>
      <c r="I43" s="50"/>
      <c r="J43" s="86"/>
      <c r="K43" s="96"/>
      <c r="L43" s="78"/>
    </row>
    <row r="44" spans="1:12" s="3" customFormat="1" ht="21.75" customHeight="1" x14ac:dyDescent="0.7">
      <c r="A44" s="107"/>
      <c r="B44" s="107"/>
      <c r="C44" s="107"/>
      <c r="D44" s="107"/>
      <c r="E44" s="108"/>
      <c r="F44" s="108"/>
      <c r="G44" s="108"/>
      <c r="H44" s="108"/>
      <c r="I44" s="108"/>
      <c r="J44" s="108"/>
      <c r="K44" s="96"/>
      <c r="L44" s="78"/>
    </row>
    <row r="45" spans="1:12" s="3" customFormat="1" ht="21.75" customHeight="1" x14ac:dyDescent="0.55000000000000004">
      <c r="A45" s="43" t="s">
        <v>43</v>
      </c>
      <c r="B45" s="44"/>
      <c r="C45" s="44" t="s">
        <v>218</v>
      </c>
      <c r="D45" s="6"/>
      <c r="E45" s="6"/>
      <c r="F45" s="6"/>
      <c r="G45" s="6"/>
      <c r="H45" s="6"/>
      <c r="I45" s="6"/>
      <c r="J45" s="6"/>
    </row>
    <row r="46" spans="1:12" s="3" customFormat="1" ht="21.75" customHeight="1" x14ac:dyDescent="0.55000000000000004">
      <c r="A46" s="44"/>
      <c r="B46" s="44"/>
      <c r="C46" s="44" t="s">
        <v>217</v>
      </c>
      <c r="D46" s="6"/>
      <c r="E46" s="6"/>
      <c r="F46" s="6"/>
      <c r="G46" s="6"/>
      <c r="H46" s="6"/>
      <c r="I46" s="6"/>
      <c r="J46" s="6"/>
    </row>
    <row r="47" spans="1:12" s="3" customFormat="1" x14ac:dyDescent="0.55000000000000004">
      <c r="A47" s="36"/>
      <c r="B47" s="36"/>
      <c r="C47" s="36"/>
    </row>
    <row r="48" spans="1:12" s="3" customFormat="1" x14ac:dyDescent="0.55000000000000004"/>
    <row r="49" s="3" customFormat="1" x14ac:dyDescent="0.55000000000000004"/>
    <row r="50" s="3" customFormat="1" x14ac:dyDescent="0.55000000000000004"/>
  </sheetData>
  <sheetProtection password="CC35" sheet="1" objects="1" scenarios="1"/>
  <mergeCells count="68">
    <mergeCell ref="H23:J23"/>
    <mergeCell ref="B39:G39"/>
    <mergeCell ref="H39:J39"/>
    <mergeCell ref="H36:J36"/>
    <mergeCell ref="C37:G37"/>
    <mergeCell ref="H37:J37"/>
    <mergeCell ref="C38:G38"/>
    <mergeCell ref="H38:J38"/>
    <mergeCell ref="H33:J33"/>
    <mergeCell ref="C34:G34"/>
    <mergeCell ref="H34:J34"/>
    <mergeCell ref="C35:G35"/>
    <mergeCell ref="H35:J35"/>
    <mergeCell ref="H29:J29"/>
    <mergeCell ref="H30:J30"/>
    <mergeCell ref="C31:G31"/>
    <mergeCell ref="H31:J31"/>
    <mergeCell ref="C32:G32"/>
    <mergeCell ref="H32:J32"/>
    <mergeCell ref="H24:J24"/>
    <mergeCell ref="H25:J25"/>
    <mergeCell ref="H26:J26"/>
    <mergeCell ref="H27:J27"/>
    <mergeCell ref="H28:J28"/>
    <mergeCell ref="B19:G19"/>
    <mergeCell ref="C18:G18"/>
    <mergeCell ref="H18:J18"/>
    <mergeCell ref="H19:J19"/>
    <mergeCell ref="C15:G15"/>
    <mergeCell ref="C16:G16"/>
    <mergeCell ref="C17:G17"/>
    <mergeCell ref="H15:J15"/>
    <mergeCell ref="H16:J16"/>
    <mergeCell ref="H17:J17"/>
    <mergeCell ref="C12:G12"/>
    <mergeCell ref="C13:G13"/>
    <mergeCell ref="C14:G14"/>
    <mergeCell ref="H12:J12"/>
    <mergeCell ref="H13:J13"/>
    <mergeCell ref="H14:J14"/>
    <mergeCell ref="C9:G9"/>
    <mergeCell ref="C10:G10"/>
    <mergeCell ref="C11:G11"/>
    <mergeCell ref="H9:J9"/>
    <mergeCell ref="H10:J10"/>
    <mergeCell ref="H11:J11"/>
    <mergeCell ref="C6:G6"/>
    <mergeCell ref="C7:G7"/>
    <mergeCell ref="C8:G8"/>
    <mergeCell ref="H6:J6"/>
    <mergeCell ref="H7:J7"/>
    <mergeCell ref="H8:J8"/>
    <mergeCell ref="C3:G3"/>
    <mergeCell ref="C4:G4"/>
    <mergeCell ref="C5:G5"/>
    <mergeCell ref="H3:J3"/>
    <mergeCell ref="H4:J4"/>
    <mergeCell ref="H5:J5"/>
    <mergeCell ref="C23:G23"/>
    <mergeCell ref="C33:G33"/>
    <mergeCell ref="C36:G36"/>
    <mergeCell ref="C24:G24"/>
    <mergeCell ref="C25:G25"/>
    <mergeCell ref="C26:G26"/>
    <mergeCell ref="C27:G27"/>
    <mergeCell ref="C28:G28"/>
    <mergeCell ref="C29:G29"/>
    <mergeCell ref="C30:G30"/>
  </mergeCells>
  <pageMargins left="0.45" right="0.43" top="0.75" bottom="0.39" header="0.3" footer="0.3"/>
  <pageSetup paperSize="9" scale="6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view="pageBreakPreview" topLeftCell="A73" zoomScale="85" zoomScaleNormal="100" zoomScaleSheetLayoutView="85" workbookViewId="0">
      <selection activeCell="E80" sqref="E80"/>
    </sheetView>
  </sheetViews>
  <sheetFormatPr defaultRowHeight="24" x14ac:dyDescent="0.55000000000000004"/>
  <cols>
    <col min="1" max="1" width="4.5" style="94" customWidth="1"/>
    <col min="2" max="2" width="5.5" style="94" customWidth="1"/>
    <col min="3" max="3" width="4.875" style="94" customWidth="1"/>
    <col min="4" max="4" width="14.625" style="94" customWidth="1"/>
    <col min="5" max="5" width="22.875" style="94" customWidth="1"/>
    <col min="6" max="6" width="9" style="94"/>
    <col min="7" max="7" width="17.125" style="94" customWidth="1"/>
    <col min="8" max="8" width="23" style="94" customWidth="1"/>
    <col min="9" max="10" width="9" style="94"/>
    <col min="11" max="11" width="11.125" style="94" customWidth="1"/>
    <col min="12" max="16384" width="9" style="94"/>
  </cols>
  <sheetData>
    <row r="1" spans="1:11" s="93" customFormat="1" ht="27" x14ac:dyDescent="0.6">
      <c r="A1" s="15" t="s">
        <v>74</v>
      </c>
      <c r="B1" s="97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55000000000000004">
      <c r="A2" s="25" t="s">
        <v>6</v>
      </c>
      <c r="B2" s="101" t="s">
        <v>162</v>
      </c>
      <c r="C2" s="99"/>
      <c r="D2" s="99"/>
      <c r="E2" s="99"/>
      <c r="F2" s="99"/>
      <c r="G2" s="99"/>
      <c r="H2" s="99"/>
      <c r="I2" s="99"/>
      <c r="J2" s="99"/>
      <c r="K2" s="99"/>
    </row>
    <row r="3" spans="1:11" x14ac:dyDescent="0.55000000000000004">
      <c r="A3" s="25"/>
      <c r="B3" s="101">
        <v>1.1000000000000001</v>
      </c>
      <c r="C3" s="9" t="s">
        <v>161</v>
      </c>
      <c r="D3" s="99"/>
      <c r="E3" s="99"/>
      <c r="F3" s="99"/>
      <c r="G3" s="99"/>
      <c r="H3" s="99"/>
      <c r="I3" s="99"/>
      <c r="J3" s="99"/>
      <c r="K3" s="99"/>
    </row>
    <row r="4" spans="1:11" s="3" customFormat="1" x14ac:dyDescent="0.55000000000000004">
      <c r="A4" s="6"/>
      <c r="B4" s="6"/>
      <c r="C4" s="126" t="s">
        <v>51</v>
      </c>
      <c r="D4" s="177" t="s">
        <v>122</v>
      </c>
      <c r="E4" s="178"/>
      <c r="F4" s="178"/>
      <c r="G4" s="178"/>
      <c r="H4" s="179"/>
      <c r="I4" s="194" t="s">
        <v>187</v>
      </c>
      <c r="J4" s="195"/>
      <c r="K4" s="196"/>
    </row>
    <row r="5" spans="1:11" s="3" customFormat="1" x14ac:dyDescent="0.55000000000000004">
      <c r="A5" s="6"/>
      <c r="B5" s="6"/>
      <c r="C5" s="60" t="s">
        <v>6</v>
      </c>
      <c r="D5" s="183"/>
      <c r="E5" s="184"/>
      <c r="F5" s="184"/>
      <c r="G5" s="184"/>
      <c r="H5" s="185"/>
      <c r="I5" s="229"/>
      <c r="J5" s="230"/>
      <c r="K5" s="231"/>
    </row>
    <row r="6" spans="1:11" s="3" customFormat="1" x14ac:dyDescent="0.55000000000000004">
      <c r="A6" s="6"/>
      <c r="B6" s="6"/>
      <c r="C6" s="60" t="s">
        <v>7</v>
      </c>
      <c r="D6" s="183"/>
      <c r="E6" s="184"/>
      <c r="F6" s="184"/>
      <c r="G6" s="184"/>
      <c r="H6" s="185"/>
      <c r="I6" s="229"/>
      <c r="J6" s="230"/>
      <c r="K6" s="231"/>
    </row>
    <row r="7" spans="1:11" s="3" customFormat="1" x14ac:dyDescent="0.55000000000000004">
      <c r="A7" s="6"/>
      <c r="B7" s="6"/>
      <c r="C7" s="60" t="s">
        <v>9</v>
      </c>
      <c r="D7" s="183"/>
      <c r="E7" s="184"/>
      <c r="F7" s="184"/>
      <c r="G7" s="184"/>
      <c r="H7" s="185"/>
      <c r="I7" s="229"/>
      <c r="J7" s="230"/>
      <c r="K7" s="231"/>
    </row>
    <row r="8" spans="1:11" s="3" customFormat="1" x14ac:dyDescent="0.55000000000000004">
      <c r="A8" s="6"/>
      <c r="B8" s="6"/>
      <c r="C8" s="60" t="s">
        <v>15</v>
      </c>
      <c r="D8" s="183"/>
      <c r="E8" s="184"/>
      <c r="F8" s="184"/>
      <c r="G8" s="184"/>
      <c r="H8" s="185"/>
      <c r="I8" s="229"/>
      <c r="J8" s="230"/>
      <c r="K8" s="231"/>
    </row>
    <row r="9" spans="1:11" s="3" customFormat="1" x14ac:dyDescent="0.55000000000000004">
      <c r="A9" s="6"/>
      <c r="B9" s="6"/>
      <c r="C9" s="60" t="s">
        <v>59</v>
      </c>
      <c r="D9" s="183"/>
      <c r="E9" s="184"/>
      <c r="F9" s="184"/>
      <c r="G9" s="184"/>
      <c r="H9" s="185"/>
      <c r="I9" s="229"/>
      <c r="J9" s="230"/>
      <c r="K9" s="231"/>
    </row>
    <row r="10" spans="1:11" s="3" customFormat="1" x14ac:dyDescent="0.55000000000000004">
      <c r="A10" s="6"/>
      <c r="B10" s="6"/>
      <c r="C10" s="60" t="s">
        <v>60</v>
      </c>
      <c r="D10" s="183"/>
      <c r="E10" s="184"/>
      <c r="F10" s="184"/>
      <c r="G10" s="184"/>
      <c r="H10" s="185"/>
      <c r="I10" s="229"/>
      <c r="J10" s="230"/>
      <c r="K10" s="231"/>
    </row>
    <row r="11" spans="1:11" s="3" customFormat="1" x14ac:dyDescent="0.55000000000000004">
      <c r="A11" s="6"/>
      <c r="B11" s="6"/>
      <c r="C11" s="60" t="s">
        <v>61</v>
      </c>
      <c r="D11" s="183"/>
      <c r="E11" s="184"/>
      <c r="F11" s="184"/>
      <c r="G11" s="184"/>
      <c r="H11" s="185"/>
      <c r="I11" s="229"/>
      <c r="J11" s="230"/>
      <c r="K11" s="231"/>
    </row>
    <row r="12" spans="1:11" s="3" customFormat="1" x14ac:dyDescent="0.55000000000000004">
      <c r="A12" s="6"/>
      <c r="B12" s="6"/>
      <c r="C12" s="60" t="s">
        <v>62</v>
      </c>
      <c r="D12" s="183"/>
      <c r="E12" s="184"/>
      <c r="F12" s="184"/>
      <c r="G12" s="184"/>
      <c r="H12" s="185"/>
      <c r="I12" s="229"/>
      <c r="J12" s="230"/>
      <c r="K12" s="231"/>
    </row>
    <row r="13" spans="1:11" s="3" customFormat="1" x14ac:dyDescent="0.55000000000000004">
      <c r="A13" s="6"/>
      <c r="B13" s="6"/>
      <c r="C13" s="60" t="s">
        <v>63</v>
      </c>
      <c r="D13" s="183"/>
      <c r="E13" s="184"/>
      <c r="F13" s="184"/>
      <c r="G13" s="184"/>
      <c r="H13" s="185"/>
      <c r="I13" s="229"/>
      <c r="J13" s="230"/>
      <c r="K13" s="231"/>
    </row>
    <row r="14" spans="1:11" s="3" customFormat="1" x14ac:dyDescent="0.55000000000000004">
      <c r="A14" s="6"/>
      <c r="B14" s="6"/>
      <c r="C14" s="60" t="s">
        <v>64</v>
      </c>
      <c r="D14" s="183"/>
      <c r="E14" s="184"/>
      <c r="F14" s="184"/>
      <c r="G14" s="184"/>
      <c r="H14" s="185"/>
      <c r="I14" s="229"/>
      <c r="J14" s="230"/>
      <c r="K14" s="231"/>
    </row>
    <row r="15" spans="1:11" s="3" customFormat="1" x14ac:dyDescent="0.55000000000000004">
      <c r="A15" s="6"/>
      <c r="B15" s="6"/>
      <c r="C15" s="60" t="s">
        <v>172</v>
      </c>
      <c r="D15" s="183"/>
      <c r="E15" s="184"/>
      <c r="F15" s="184"/>
      <c r="G15" s="184"/>
      <c r="H15" s="185"/>
      <c r="I15" s="229"/>
      <c r="J15" s="230"/>
      <c r="K15" s="231"/>
    </row>
    <row r="16" spans="1:11" s="3" customFormat="1" x14ac:dyDescent="0.55000000000000004">
      <c r="A16" s="6"/>
      <c r="B16" s="6"/>
      <c r="C16" s="60" t="s">
        <v>173</v>
      </c>
      <c r="D16" s="183"/>
      <c r="E16" s="184"/>
      <c r="F16" s="184"/>
      <c r="G16" s="184"/>
      <c r="H16" s="185"/>
      <c r="I16" s="229"/>
      <c r="J16" s="230"/>
      <c r="K16" s="231"/>
    </row>
    <row r="17" spans="1:11" s="3" customFormat="1" x14ac:dyDescent="0.55000000000000004">
      <c r="A17" s="6"/>
      <c r="B17" s="6"/>
      <c r="C17" s="60" t="s">
        <v>174</v>
      </c>
      <c r="D17" s="183"/>
      <c r="E17" s="184"/>
      <c r="F17" s="184"/>
      <c r="G17" s="184"/>
      <c r="H17" s="185"/>
      <c r="I17" s="229"/>
      <c r="J17" s="230"/>
      <c r="K17" s="231"/>
    </row>
    <row r="18" spans="1:11" s="3" customFormat="1" x14ac:dyDescent="0.55000000000000004">
      <c r="A18" s="6"/>
      <c r="B18" s="6"/>
      <c r="C18" s="60" t="s">
        <v>175</v>
      </c>
      <c r="D18" s="183"/>
      <c r="E18" s="184"/>
      <c r="F18" s="184"/>
      <c r="G18" s="184"/>
      <c r="H18" s="185"/>
      <c r="I18" s="229"/>
      <c r="J18" s="230"/>
      <c r="K18" s="231"/>
    </row>
    <row r="19" spans="1:11" s="3" customFormat="1" x14ac:dyDescent="0.55000000000000004">
      <c r="A19" s="6"/>
      <c r="B19" s="6"/>
      <c r="C19" s="60" t="s">
        <v>176</v>
      </c>
      <c r="D19" s="183"/>
      <c r="E19" s="184"/>
      <c r="F19" s="184"/>
      <c r="G19" s="184"/>
      <c r="H19" s="185"/>
      <c r="I19" s="229"/>
      <c r="J19" s="230"/>
      <c r="K19" s="231"/>
    </row>
    <row r="20" spans="1:11" s="3" customFormat="1" x14ac:dyDescent="0.55000000000000004">
      <c r="A20" s="6"/>
      <c r="B20" s="6"/>
      <c r="C20" s="173" t="s">
        <v>52</v>
      </c>
      <c r="D20" s="174"/>
      <c r="E20" s="174"/>
      <c r="F20" s="174"/>
      <c r="G20" s="174"/>
      <c r="H20" s="175"/>
      <c r="I20" s="206">
        <f>COUNTA(D5:H19)*0.5</f>
        <v>0</v>
      </c>
      <c r="J20" s="207"/>
      <c r="K20" s="208"/>
    </row>
    <row r="21" spans="1:11" x14ac:dyDescent="0.55000000000000004">
      <c r="A21" s="25"/>
      <c r="B21" s="9">
        <v>1.2</v>
      </c>
      <c r="C21" s="122" t="s">
        <v>163</v>
      </c>
      <c r="D21" s="114"/>
      <c r="E21" s="114"/>
      <c r="F21" s="114"/>
      <c r="G21" s="114"/>
      <c r="H21" s="120"/>
      <c r="I21" s="121"/>
      <c r="J21" s="99"/>
      <c r="K21" s="99"/>
    </row>
    <row r="22" spans="1:11" s="3" customFormat="1" x14ac:dyDescent="0.55000000000000004">
      <c r="A22" s="6"/>
      <c r="B22" s="6"/>
      <c r="C22" s="126" t="s">
        <v>51</v>
      </c>
      <c r="D22" s="177" t="s">
        <v>164</v>
      </c>
      <c r="E22" s="178"/>
      <c r="F22" s="178"/>
      <c r="G22" s="178"/>
      <c r="H22" s="178"/>
      <c r="I22" s="178"/>
      <c r="J22" s="178"/>
      <c r="K22" s="179"/>
    </row>
    <row r="23" spans="1:11" s="3" customFormat="1" x14ac:dyDescent="0.55000000000000004">
      <c r="A23" s="6"/>
      <c r="B23" s="6"/>
      <c r="C23" s="60" t="s">
        <v>6</v>
      </c>
      <c r="D23" s="183"/>
      <c r="E23" s="184"/>
      <c r="F23" s="184"/>
      <c r="G23" s="184"/>
      <c r="H23" s="184"/>
      <c r="I23" s="184"/>
      <c r="J23" s="184"/>
      <c r="K23" s="185"/>
    </row>
    <row r="24" spans="1:11" s="3" customFormat="1" x14ac:dyDescent="0.55000000000000004">
      <c r="A24" s="6"/>
      <c r="B24" s="6"/>
      <c r="C24" s="60" t="s">
        <v>7</v>
      </c>
      <c r="D24" s="183"/>
      <c r="E24" s="184"/>
      <c r="F24" s="184"/>
      <c r="G24" s="184"/>
      <c r="H24" s="184"/>
      <c r="I24" s="184"/>
      <c r="J24" s="184"/>
      <c r="K24" s="185"/>
    </row>
    <row r="25" spans="1:11" s="3" customFormat="1" x14ac:dyDescent="0.55000000000000004">
      <c r="A25" s="6"/>
      <c r="B25" s="6"/>
      <c r="C25" s="60" t="s">
        <v>9</v>
      </c>
      <c r="D25" s="183"/>
      <c r="E25" s="184"/>
      <c r="F25" s="184"/>
      <c r="G25" s="184"/>
      <c r="H25" s="184"/>
      <c r="I25" s="184"/>
      <c r="J25" s="184"/>
      <c r="K25" s="185"/>
    </row>
    <row r="26" spans="1:11" s="3" customFormat="1" x14ac:dyDescent="0.55000000000000004">
      <c r="A26" s="6"/>
      <c r="B26" s="6"/>
      <c r="C26" s="60" t="s">
        <v>15</v>
      </c>
      <c r="D26" s="183"/>
      <c r="E26" s="184"/>
      <c r="F26" s="184"/>
      <c r="G26" s="184"/>
      <c r="H26" s="184"/>
      <c r="I26" s="184"/>
      <c r="J26" s="184"/>
      <c r="K26" s="185"/>
    </row>
    <row r="27" spans="1:11" s="3" customFormat="1" x14ac:dyDescent="0.55000000000000004">
      <c r="A27" s="6"/>
      <c r="B27" s="6"/>
      <c r="C27" s="60" t="s">
        <v>59</v>
      </c>
      <c r="D27" s="183"/>
      <c r="E27" s="184"/>
      <c r="F27" s="184"/>
      <c r="G27" s="184"/>
      <c r="H27" s="184"/>
      <c r="I27" s="184"/>
      <c r="J27" s="184"/>
      <c r="K27" s="185"/>
    </row>
    <row r="28" spans="1:11" s="3" customFormat="1" x14ac:dyDescent="0.55000000000000004">
      <c r="A28" s="6"/>
      <c r="B28" s="6"/>
      <c r="C28" s="60" t="s">
        <v>60</v>
      </c>
      <c r="D28" s="183"/>
      <c r="E28" s="184"/>
      <c r="F28" s="184"/>
      <c r="G28" s="184"/>
      <c r="H28" s="184"/>
      <c r="I28" s="184"/>
      <c r="J28" s="184"/>
      <c r="K28" s="185"/>
    </row>
    <row r="29" spans="1:11" s="3" customFormat="1" x14ac:dyDescent="0.55000000000000004">
      <c r="A29" s="6"/>
      <c r="B29" s="6"/>
      <c r="C29" s="60" t="s">
        <v>61</v>
      </c>
      <c r="D29" s="183"/>
      <c r="E29" s="184"/>
      <c r="F29" s="184"/>
      <c r="G29" s="184"/>
      <c r="H29" s="184"/>
      <c r="I29" s="184"/>
      <c r="J29" s="184"/>
      <c r="K29" s="185"/>
    </row>
    <row r="30" spans="1:11" s="3" customFormat="1" x14ac:dyDescent="0.55000000000000004">
      <c r="A30" s="6"/>
      <c r="B30" s="6"/>
      <c r="C30" s="60" t="s">
        <v>62</v>
      </c>
      <c r="D30" s="183"/>
      <c r="E30" s="184"/>
      <c r="F30" s="184"/>
      <c r="G30" s="184"/>
      <c r="H30" s="184"/>
      <c r="I30" s="184"/>
      <c r="J30" s="184"/>
      <c r="K30" s="185"/>
    </row>
    <row r="31" spans="1:11" s="3" customFormat="1" x14ac:dyDescent="0.55000000000000004">
      <c r="A31" s="6"/>
      <c r="B31" s="6"/>
      <c r="C31" s="60" t="s">
        <v>63</v>
      </c>
      <c r="D31" s="183"/>
      <c r="E31" s="184"/>
      <c r="F31" s="184"/>
      <c r="G31" s="184"/>
      <c r="H31" s="184"/>
      <c r="I31" s="184"/>
      <c r="J31" s="184"/>
      <c r="K31" s="185"/>
    </row>
    <row r="32" spans="1:11" s="3" customFormat="1" x14ac:dyDescent="0.55000000000000004">
      <c r="A32" s="6"/>
      <c r="B32" s="6"/>
      <c r="C32" s="60" t="s">
        <v>64</v>
      </c>
      <c r="D32" s="183"/>
      <c r="E32" s="184"/>
      <c r="F32" s="184"/>
      <c r="G32" s="184"/>
      <c r="H32" s="184"/>
      <c r="I32" s="184"/>
      <c r="J32" s="184"/>
      <c r="K32" s="185"/>
    </row>
    <row r="33" spans="1:11" s="3" customFormat="1" x14ac:dyDescent="0.55000000000000004">
      <c r="A33" s="6"/>
      <c r="B33" s="6"/>
      <c r="C33" s="60" t="s">
        <v>172</v>
      </c>
      <c r="D33" s="183"/>
      <c r="E33" s="184"/>
      <c r="F33" s="184"/>
      <c r="G33" s="184"/>
      <c r="H33" s="184"/>
      <c r="I33" s="184"/>
      <c r="J33" s="184"/>
      <c r="K33" s="185"/>
    </row>
    <row r="34" spans="1:11" s="3" customFormat="1" x14ac:dyDescent="0.55000000000000004">
      <c r="A34" s="6"/>
      <c r="B34" s="6"/>
      <c r="C34" s="60" t="s">
        <v>173</v>
      </c>
      <c r="D34" s="183"/>
      <c r="E34" s="184"/>
      <c r="F34" s="184"/>
      <c r="G34" s="184"/>
      <c r="H34" s="184"/>
      <c r="I34" s="184"/>
      <c r="J34" s="184"/>
      <c r="K34" s="185"/>
    </row>
    <row r="35" spans="1:11" s="3" customFormat="1" x14ac:dyDescent="0.55000000000000004">
      <c r="A35" s="6"/>
      <c r="B35" s="6"/>
      <c r="C35" s="60" t="s">
        <v>174</v>
      </c>
      <c r="D35" s="183"/>
      <c r="E35" s="184"/>
      <c r="F35" s="184"/>
      <c r="G35" s="184"/>
      <c r="H35" s="184"/>
      <c r="I35" s="184"/>
      <c r="J35" s="184"/>
      <c r="K35" s="185"/>
    </row>
    <row r="36" spans="1:11" s="3" customFormat="1" x14ac:dyDescent="0.55000000000000004">
      <c r="A36" s="6"/>
      <c r="B36" s="6"/>
      <c r="C36" s="60" t="s">
        <v>175</v>
      </c>
      <c r="D36" s="183"/>
      <c r="E36" s="184"/>
      <c r="F36" s="184"/>
      <c r="G36" s="184"/>
      <c r="H36" s="184"/>
      <c r="I36" s="184"/>
      <c r="J36" s="184"/>
      <c r="K36" s="185"/>
    </row>
    <row r="37" spans="1:11" s="3" customFormat="1" x14ac:dyDescent="0.55000000000000004">
      <c r="A37" s="6"/>
      <c r="B37" s="6"/>
      <c r="C37" s="60" t="s">
        <v>176</v>
      </c>
      <c r="D37" s="183"/>
      <c r="E37" s="184"/>
      <c r="F37" s="184"/>
      <c r="G37" s="184"/>
      <c r="H37" s="184"/>
      <c r="I37" s="184"/>
      <c r="J37" s="184"/>
      <c r="K37" s="185"/>
    </row>
    <row r="38" spans="1:11" s="3" customFormat="1" x14ac:dyDescent="0.55000000000000004">
      <c r="A38" s="6"/>
      <c r="B38" s="6"/>
      <c r="C38" s="173" t="s">
        <v>52</v>
      </c>
      <c r="D38" s="174"/>
      <c r="E38" s="174"/>
      <c r="F38" s="174"/>
      <c r="G38" s="174"/>
      <c r="H38" s="175"/>
      <c r="I38" s="206">
        <f>COUNTA(D23:K37)*0.5</f>
        <v>0</v>
      </c>
      <c r="J38" s="207"/>
      <c r="K38" s="208"/>
    </row>
    <row r="39" spans="1:11" x14ac:dyDescent="0.55000000000000004">
      <c r="A39" s="25"/>
      <c r="B39" s="9">
        <v>1.3</v>
      </c>
      <c r="C39" s="122" t="s">
        <v>165</v>
      </c>
      <c r="D39" s="114"/>
      <c r="E39" s="114"/>
      <c r="F39" s="114"/>
      <c r="G39" s="114"/>
      <c r="H39" s="120"/>
      <c r="I39" s="121"/>
      <c r="J39" s="99"/>
      <c r="K39" s="99"/>
    </row>
    <row r="40" spans="1:11" s="3" customFormat="1" x14ac:dyDescent="0.55000000000000004">
      <c r="A40" s="6"/>
      <c r="B40" s="6"/>
      <c r="C40" s="126" t="s">
        <v>51</v>
      </c>
      <c r="D40" s="177" t="s">
        <v>166</v>
      </c>
      <c r="E40" s="178"/>
      <c r="F40" s="178"/>
      <c r="G40" s="178"/>
      <c r="H40" s="179"/>
      <c r="I40" s="194" t="s">
        <v>187</v>
      </c>
      <c r="J40" s="195"/>
      <c r="K40" s="196"/>
    </row>
    <row r="41" spans="1:11" s="3" customFormat="1" x14ac:dyDescent="0.55000000000000004">
      <c r="A41" s="6"/>
      <c r="B41" s="6"/>
      <c r="C41" s="60" t="s">
        <v>6</v>
      </c>
      <c r="D41" s="183"/>
      <c r="E41" s="184"/>
      <c r="F41" s="184"/>
      <c r="G41" s="184"/>
      <c r="H41" s="185"/>
      <c r="I41" s="229"/>
      <c r="J41" s="230"/>
      <c r="K41" s="231"/>
    </row>
    <row r="42" spans="1:11" s="3" customFormat="1" x14ac:dyDescent="0.55000000000000004">
      <c r="A42" s="6"/>
      <c r="B42" s="6"/>
      <c r="C42" s="60" t="s">
        <v>7</v>
      </c>
      <c r="D42" s="183"/>
      <c r="E42" s="184"/>
      <c r="F42" s="184"/>
      <c r="G42" s="184"/>
      <c r="H42" s="185"/>
      <c r="I42" s="229"/>
      <c r="J42" s="230"/>
      <c r="K42" s="231"/>
    </row>
    <row r="43" spans="1:11" s="3" customFormat="1" x14ac:dyDescent="0.55000000000000004">
      <c r="A43" s="6"/>
      <c r="B43" s="6"/>
      <c r="C43" s="60" t="s">
        <v>9</v>
      </c>
      <c r="D43" s="183"/>
      <c r="E43" s="184"/>
      <c r="F43" s="184"/>
      <c r="G43" s="184"/>
      <c r="H43" s="185"/>
      <c r="I43" s="229"/>
      <c r="J43" s="230"/>
      <c r="K43" s="231"/>
    </row>
    <row r="44" spans="1:11" s="3" customFormat="1" x14ac:dyDescent="0.55000000000000004">
      <c r="A44" s="6"/>
      <c r="B44" s="6"/>
      <c r="C44" s="60" t="s">
        <v>15</v>
      </c>
      <c r="D44" s="183"/>
      <c r="E44" s="184"/>
      <c r="F44" s="184"/>
      <c r="G44" s="184"/>
      <c r="H44" s="185"/>
      <c r="I44" s="229"/>
      <c r="J44" s="230"/>
      <c r="K44" s="231"/>
    </row>
    <row r="45" spans="1:11" s="3" customFormat="1" x14ac:dyDescent="0.55000000000000004">
      <c r="A45" s="6"/>
      <c r="B45" s="6"/>
      <c r="C45" s="60" t="s">
        <v>59</v>
      </c>
      <c r="D45" s="183"/>
      <c r="E45" s="184"/>
      <c r="F45" s="184"/>
      <c r="G45" s="184"/>
      <c r="H45" s="185"/>
      <c r="I45" s="229"/>
      <c r="J45" s="230"/>
      <c r="K45" s="231"/>
    </row>
    <row r="46" spans="1:11" s="3" customFormat="1" x14ac:dyDescent="0.55000000000000004">
      <c r="A46" s="6"/>
      <c r="B46" s="6"/>
      <c r="C46" s="60" t="s">
        <v>60</v>
      </c>
      <c r="D46" s="183"/>
      <c r="E46" s="184"/>
      <c r="F46" s="184"/>
      <c r="G46" s="184"/>
      <c r="H46" s="185"/>
      <c r="I46" s="229"/>
      <c r="J46" s="230"/>
      <c r="K46" s="231"/>
    </row>
    <row r="47" spans="1:11" s="3" customFormat="1" x14ac:dyDescent="0.55000000000000004">
      <c r="A47" s="6"/>
      <c r="B47" s="6"/>
      <c r="C47" s="60" t="s">
        <v>61</v>
      </c>
      <c r="D47" s="183"/>
      <c r="E47" s="184"/>
      <c r="F47" s="184"/>
      <c r="G47" s="184"/>
      <c r="H47" s="185"/>
      <c r="I47" s="229"/>
      <c r="J47" s="230"/>
      <c r="K47" s="231"/>
    </row>
    <row r="48" spans="1:11" s="3" customFormat="1" x14ac:dyDescent="0.55000000000000004">
      <c r="A48" s="6"/>
      <c r="B48" s="6"/>
      <c r="C48" s="60" t="s">
        <v>62</v>
      </c>
      <c r="D48" s="183"/>
      <c r="E48" s="184"/>
      <c r="F48" s="184"/>
      <c r="G48" s="184"/>
      <c r="H48" s="185"/>
      <c r="I48" s="229"/>
      <c r="J48" s="230"/>
      <c r="K48" s="231"/>
    </row>
    <row r="49" spans="1:11" s="3" customFormat="1" x14ac:dyDescent="0.55000000000000004">
      <c r="A49" s="6"/>
      <c r="B49" s="6"/>
      <c r="C49" s="60" t="s">
        <v>63</v>
      </c>
      <c r="D49" s="183"/>
      <c r="E49" s="184"/>
      <c r="F49" s="184"/>
      <c r="G49" s="184"/>
      <c r="H49" s="185"/>
      <c r="I49" s="229"/>
      <c r="J49" s="230"/>
      <c r="K49" s="231"/>
    </row>
    <row r="50" spans="1:11" s="3" customFormat="1" x14ac:dyDescent="0.55000000000000004">
      <c r="A50" s="6"/>
      <c r="B50" s="6"/>
      <c r="C50" s="60" t="s">
        <v>64</v>
      </c>
      <c r="D50" s="183"/>
      <c r="E50" s="184"/>
      <c r="F50" s="184"/>
      <c r="G50" s="184"/>
      <c r="H50" s="185"/>
      <c r="I50" s="229"/>
      <c r="J50" s="230"/>
      <c r="K50" s="231"/>
    </row>
    <row r="51" spans="1:11" s="3" customFormat="1" x14ac:dyDescent="0.55000000000000004">
      <c r="A51" s="6"/>
      <c r="B51" s="6"/>
      <c r="C51" s="60" t="s">
        <v>172</v>
      </c>
      <c r="D51" s="183"/>
      <c r="E51" s="184"/>
      <c r="F51" s="184"/>
      <c r="G51" s="184"/>
      <c r="H51" s="185"/>
      <c r="I51" s="229"/>
      <c r="J51" s="230"/>
      <c r="K51" s="231"/>
    </row>
    <row r="52" spans="1:11" s="3" customFormat="1" x14ac:dyDescent="0.55000000000000004">
      <c r="A52" s="6"/>
      <c r="B52" s="6"/>
      <c r="C52" s="60" t="s">
        <v>173</v>
      </c>
      <c r="D52" s="183"/>
      <c r="E52" s="184"/>
      <c r="F52" s="184"/>
      <c r="G52" s="184"/>
      <c r="H52" s="185"/>
      <c r="I52" s="229"/>
      <c r="J52" s="230"/>
      <c r="K52" s="231"/>
    </row>
    <row r="53" spans="1:11" s="3" customFormat="1" x14ac:dyDescent="0.55000000000000004">
      <c r="A53" s="6"/>
      <c r="B53" s="6"/>
      <c r="C53" s="60" t="s">
        <v>174</v>
      </c>
      <c r="D53" s="183"/>
      <c r="E53" s="184"/>
      <c r="F53" s="184"/>
      <c r="G53" s="184"/>
      <c r="H53" s="185"/>
      <c r="I53" s="229"/>
      <c r="J53" s="230"/>
      <c r="K53" s="231"/>
    </row>
    <row r="54" spans="1:11" s="3" customFormat="1" x14ac:dyDescent="0.55000000000000004">
      <c r="A54" s="6"/>
      <c r="B54" s="6"/>
      <c r="C54" s="60" t="s">
        <v>175</v>
      </c>
      <c r="D54" s="183"/>
      <c r="E54" s="184"/>
      <c r="F54" s="184"/>
      <c r="G54" s="184"/>
      <c r="H54" s="185"/>
      <c r="I54" s="229"/>
      <c r="J54" s="230"/>
      <c r="K54" s="231"/>
    </row>
    <row r="55" spans="1:11" s="3" customFormat="1" x14ac:dyDescent="0.55000000000000004">
      <c r="A55" s="6"/>
      <c r="B55" s="6"/>
      <c r="C55" s="60" t="s">
        <v>176</v>
      </c>
      <c r="D55" s="183"/>
      <c r="E55" s="184"/>
      <c r="F55" s="184"/>
      <c r="G55" s="184"/>
      <c r="H55" s="185"/>
      <c r="I55" s="229"/>
      <c r="J55" s="230"/>
      <c r="K55" s="231"/>
    </row>
    <row r="56" spans="1:11" s="3" customFormat="1" x14ac:dyDescent="0.55000000000000004">
      <c r="A56" s="6"/>
      <c r="B56" s="6"/>
      <c r="C56" s="173" t="s">
        <v>52</v>
      </c>
      <c r="D56" s="174"/>
      <c r="E56" s="174"/>
      <c r="F56" s="174"/>
      <c r="G56" s="174"/>
      <c r="H56" s="175"/>
      <c r="I56" s="206">
        <f>COUNTA(D41:H55)*0.25</f>
        <v>0</v>
      </c>
      <c r="J56" s="207"/>
      <c r="K56" s="208"/>
    </row>
    <row r="57" spans="1:11" x14ac:dyDescent="0.55000000000000004">
      <c r="A57" s="25"/>
      <c r="B57" s="9"/>
      <c r="C57" s="114"/>
      <c r="D57" s="114"/>
      <c r="E57" s="114"/>
      <c r="F57" s="114"/>
      <c r="G57" s="114"/>
      <c r="H57" s="120"/>
      <c r="I57" s="121"/>
      <c r="J57" s="99"/>
      <c r="K57" s="99"/>
    </row>
    <row r="58" spans="1:11" x14ac:dyDescent="0.55000000000000004">
      <c r="A58" s="25" t="s">
        <v>7</v>
      </c>
      <c r="B58" s="101" t="s">
        <v>167</v>
      </c>
      <c r="C58" s="114"/>
      <c r="D58" s="114"/>
      <c r="E58" s="114"/>
      <c r="F58" s="114"/>
      <c r="G58" s="114"/>
      <c r="H58" s="120"/>
      <c r="I58" s="121"/>
      <c r="J58" s="99"/>
      <c r="K58" s="99"/>
    </row>
    <row r="59" spans="1:11" s="3" customFormat="1" x14ac:dyDescent="0.55000000000000004">
      <c r="A59" s="6"/>
      <c r="B59" s="126" t="s">
        <v>51</v>
      </c>
      <c r="C59" s="176" t="s">
        <v>168</v>
      </c>
      <c r="D59" s="176"/>
      <c r="E59" s="176"/>
      <c r="F59" s="176"/>
      <c r="G59" s="176"/>
      <c r="H59" s="176"/>
      <c r="I59" s="176"/>
      <c r="J59" s="176"/>
      <c r="K59" s="176"/>
    </row>
    <row r="60" spans="1:11" s="3" customFormat="1" x14ac:dyDescent="0.55000000000000004">
      <c r="A60" s="6"/>
      <c r="B60" s="60" t="s">
        <v>6</v>
      </c>
      <c r="C60" s="193"/>
      <c r="D60" s="193"/>
      <c r="E60" s="193"/>
      <c r="F60" s="193"/>
      <c r="G60" s="193"/>
      <c r="H60" s="193"/>
      <c r="I60" s="193"/>
      <c r="J60" s="193"/>
      <c r="K60" s="193"/>
    </row>
    <row r="61" spans="1:11" s="3" customFormat="1" x14ac:dyDescent="0.55000000000000004">
      <c r="A61" s="6"/>
      <c r="B61" s="60" t="s">
        <v>7</v>
      </c>
      <c r="C61" s="193"/>
      <c r="D61" s="193"/>
      <c r="E61" s="193"/>
      <c r="F61" s="193"/>
      <c r="G61" s="193"/>
      <c r="H61" s="193"/>
      <c r="I61" s="193"/>
      <c r="J61" s="193"/>
      <c r="K61" s="193"/>
    </row>
    <row r="62" spans="1:11" s="3" customFormat="1" x14ac:dyDescent="0.55000000000000004">
      <c r="A62" s="6"/>
      <c r="B62" s="60" t="s">
        <v>9</v>
      </c>
      <c r="C62" s="193"/>
      <c r="D62" s="193"/>
      <c r="E62" s="193"/>
      <c r="F62" s="193"/>
      <c r="G62" s="193"/>
      <c r="H62" s="193"/>
      <c r="I62" s="193"/>
      <c r="J62" s="193"/>
      <c r="K62" s="193"/>
    </row>
    <row r="63" spans="1:11" s="3" customFormat="1" x14ac:dyDescent="0.55000000000000004">
      <c r="A63" s="6"/>
      <c r="B63" s="60" t="s">
        <v>15</v>
      </c>
      <c r="C63" s="193"/>
      <c r="D63" s="193"/>
      <c r="E63" s="193"/>
      <c r="F63" s="193"/>
      <c r="G63" s="193"/>
      <c r="H63" s="193"/>
      <c r="I63" s="193"/>
      <c r="J63" s="193"/>
      <c r="K63" s="193"/>
    </row>
    <row r="64" spans="1:11" s="3" customFormat="1" x14ac:dyDescent="0.55000000000000004">
      <c r="A64" s="6"/>
      <c r="B64" s="60" t="s">
        <v>59</v>
      </c>
      <c r="C64" s="193"/>
      <c r="D64" s="193"/>
      <c r="E64" s="193"/>
      <c r="F64" s="193"/>
      <c r="G64" s="193"/>
      <c r="H64" s="193"/>
      <c r="I64" s="193"/>
      <c r="J64" s="193"/>
      <c r="K64" s="193"/>
    </row>
    <row r="65" spans="1:12" s="3" customFormat="1" x14ac:dyDescent="0.55000000000000004">
      <c r="A65" s="6"/>
      <c r="B65" s="60" t="s">
        <v>60</v>
      </c>
      <c r="C65" s="193"/>
      <c r="D65" s="193"/>
      <c r="E65" s="193"/>
      <c r="F65" s="193"/>
      <c r="G65" s="193"/>
      <c r="H65" s="193"/>
      <c r="I65" s="193"/>
      <c r="J65" s="193"/>
      <c r="K65" s="193"/>
    </row>
    <row r="66" spans="1:12" s="3" customFormat="1" x14ac:dyDescent="0.55000000000000004">
      <c r="A66" s="6"/>
      <c r="B66" s="60" t="s">
        <v>61</v>
      </c>
      <c r="C66" s="193"/>
      <c r="D66" s="193"/>
      <c r="E66" s="193"/>
      <c r="F66" s="193"/>
      <c r="G66" s="193"/>
      <c r="H66" s="193"/>
      <c r="I66" s="193"/>
      <c r="J66" s="193"/>
      <c r="K66" s="193"/>
    </row>
    <row r="67" spans="1:12" s="3" customFormat="1" x14ac:dyDescent="0.55000000000000004">
      <c r="A67" s="6"/>
      <c r="B67" s="60" t="s">
        <v>62</v>
      </c>
      <c r="C67" s="193"/>
      <c r="D67" s="193"/>
      <c r="E67" s="193"/>
      <c r="F67" s="193"/>
      <c r="G67" s="193"/>
      <c r="H67" s="193"/>
      <c r="I67" s="193"/>
      <c r="J67" s="193"/>
      <c r="K67" s="193"/>
    </row>
    <row r="68" spans="1:12" s="3" customFormat="1" x14ac:dyDescent="0.55000000000000004">
      <c r="A68" s="6"/>
      <c r="B68" s="60" t="s">
        <v>63</v>
      </c>
      <c r="C68" s="193"/>
      <c r="D68" s="193"/>
      <c r="E68" s="193"/>
      <c r="F68" s="193"/>
      <c r="G68" s="193"/>
      <c r="H68" s="193"/>
      <c r="I68" s="193"/>
      <c r="J68" s="193"/>
      <c r="K68" s="193"/>
    </row>
    <row r="69" spans="1:12" s="3" customFormat="1" x14ac:dyDescent="0.55000000000000004">
      <c r="A69" s="6"/>
      <c r="B69" s="60" t="s">
        <v>64</v>
      </c>
      <c r="C69" s="193"/>
      <c r="D69" s="193"/>
      <c r="E69" s="193"/>
      <c r="F69" s="193"/>
      <c r="G69" s="193"/>
      <c r="H69" s="193"/>
      <c r="I69" s="193"/>
      <c r="J69" s="193"/>
      <c r="K69" s="193"/>
    </row>
    <row r="70" spans="1:12" s="3" customFormat="1" x14ac:dyDescent="0.55000000000000004">
      <c r="A70" s="6"/>
      <c r="B70" s="60" t="s">
        <v>172</v>
      </c>
      <c r="C70" s="193"/>
      <c r="D70" s="193"/>
      <c r="E70" s="193"/>
      <c r="F70" s="193"/>
      <c r="G70" s="193"/>
      <c r="H70" s="193"/>
      <c r="I70" s="193"/>
      <c r="J70" s="193"/>
      <c r="K70" s="193"/>
    </row>
    <row r="71" spans="1:12" s="3" customFormat="1" x14ac:dyDescent="0.55000000000000004">
      <c r="A71" s="6"/>
      <c r="B71" s="60" t="s">
        <v>173</v>
      </c>
      <c r="C71" s="193"/>
      <c r="D71" s="193"/>
      <c r="E71" s="193"/>
      <c r="F71" s="193"/>
      <c r="G71" s="193"/>
      <c r="H71" s="193"/>
      <c r="I71" s="193"/>
      <c r="J71" s="193"/>
      <c r="K71" s="193"/>
    </row>
    <row r="72" spans="1:12" s="3" customFormat="1" x14ac:dyDescent="0.55000000000000004">
      <c r="A72" s="6"/>
      <c r="B72" s="60" t="s">
        <v>174</v>
      </c>
      <c r="C72" s="193"/>
      <c r="D72" s="193"/>
      <c r="E72" s="193"/>
      <c r="F72" s="193"/>
      <c r="G72" s="193"/>
      <c r="H72" s="193"/>
      <c r="I72" s="193"/>
      <c r="J72" s="193"/>
      <c r="K72" s="193"/>
    </row>
    <row r="73" spans="1:12" s="3" customFormat="1" x14ac:dyDescent="0.55000000000000004">
      <c r="A73" s="6"/>
      <c r="B73" s="60" t="s">
        <v>175</v>
      </c>
      <c r="C73" s="193"/>
      <c r="D73" s="193"/>
      <c r="E73" s="193"/>
      <c r="F73" s="193"/>
      <c r="G73" s="193"/>
      <c r="H73" s="193"/>
      <c r="I73" s="193"/>
      <c r="J73" s="193"/>
      <c r="K73" s="193"/>
    </row>
    <row r="74" spans="1:12" s="3" customFormat="1" x14ac:dyDescent="0.55000000000000004">
      <c r="A74" s="6"/>
      <c r="B74" s="60" t="s">
        <v>176</v>
      </c>
      <c r="C74" s="193"/>
      <c r="D74" s="193"/>
      <c r="E74" s="193"/>
      <c r="F74" s="193"/>
      <c r="G74" s="193"/>
      <c r="H74" s="193"/>
      <c r="I74" s="193"/>
      <c r="J74" s="193"/>
      <c r="K74" s="193"/>
    </row>
    <row r="75" spans="1:12" s="3" customFormat="1" x14ac:dyDescent="0.55000000000000004">
      <c r="A75" s="6"/>
      <c r="B75" s="173" t="s">
        <v>52</v>
      </c>
      <c r="C75" s="174"/>
      <c r="D75" s="174"/>
      <c r="E75" s="174"/>
      <c r="F75" s="174"/>
      <c r="G75" s="174"/>
      <c r="H75" s="175"/>
      <c r="I75" s="232">
        <f>COUNTA(C60:K74)*0.25</f>
        <v>0</v>
      </c>
      <c r="J75" s="232"/>
      <c r="K75" s="232"/>
    </row>
    <row r="76" spans="1:12" x14ac:dyDescent="0.55000000000000004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1:12" s="3" customFormat="1" ht="21.75" customHeight="1" x14ac:dyDescent="0.7">
      <c r="A77" s="109"/>
      <c r="B77" s="110"/>
      <c r="C77" s="110"/>
      <c r="D77" s="110"/>
      <c r="E77" s="111"/>
      <c r="F77" s="111"/>
      <c r="G77" s="111"/>
      <c r="H77" s="111"/>
      <c r="I77" s="111"/>
      <c r="J77" s="111"/>
      <c r="K77" s="112"/>
      <c r="L77" s="78"/>
    </row>
    <row r="78" spans="1:12" s="3" customFormat="1" ht="30" customHeight="1" x14ac:dyDescent="0.55000000000000004">
      <c r="A78" s="113"/>
      <c r="B78" s="6"/>
      <c r="C78" s="107"/>
      <c r="D78" s="13" t="s">
        <v>74</v>
      </c>
      <c r="E78" s="6"/>
      <c r="F78" s="114" t="s">
        <v>56</v>
      </c>
      <c r="G78" s="141">
        <f>I20+I38+I56+I75</f>
        <v>0</v>
      </c>
      <c r="H78" s="13" t="s">
        <v>69</v>
      </c>
      <c r="I78" s="13"/>
      <c r="J78" s="107"/>
      <c r="K78" s="115"/>
      <c r="L78" s="78"/>
    </row>
    <row r="79" spans="1:12" s="3" customFormat="1" ht="21.75" customHeight="1" x14ac:dyDescent="0.7">
      <c r="A79" s="116"/>
      <c r="B79" s="117"/>
      <c r="C79" s="117"/>
      <c r="D79" s="117"/>
      <c r="E79" s="118"/>
      <c r="F79" s="118"/>
      <c r="G79" s="118"/>
      <c r="H79" s="118"/>
      <c r="I79" s="118"/>
      <c r="J79" s="118"/>
      <c r="K79" s="119"/>
      <c r="L79" s="78"/>
    </row>
    <row r="80" spans="1:12" s="3" customFormat="1" ht="21.75" customHeight="1" x14ac:dyDescent="0.7">
      <c r="A80" s="107"/>
      <c r="B80" s="107"/>
      <c r="C80" s="107"/>
      <c r="D80" s="107"/>
      <c r="E80" s="108"/>
      <c r="F80" s="108"/>
      <c r="G80" s="108"/>
      <c r="H80" s="108"/>
      <c r="I80" s="108"/>
      <c r="J80" s="108"/>
      <c r="K80" s="108"/>
      <c r="L80" s="78"/>
    </row>
    <row r="81" spans="1:11" s="3" customFormat="1" ht="21.75" customHeight="1" x14ac:dyDescent="0.55000000000000004">
      <c r="A81" s="43" t="s">
        <v>43</v>
      </c>
      <c r="B81" s="44"/>
      <c r="C81" s="87" t="s">
        <v>170</v>
      </c>
      <c r="D81" s="6"/>
      <c r="E81" s="6"/>
      <c r="F81" s="6"/>
      <c r="G81" s="6"/>
      <c r="H81" s="6"/>
      <c r="I81" s="6"/>
      <c r="J81" s="6"/>
      <c r="K81" s="6"/>
    </row>
    <row r="82" spans="1:11" s="3" customFormat="1" ht="21.75" customHeight="1" x14ac:dyDescent="0.55000000000000004">
      <c r="A82" s="44"/>
      <c r="B82" s="44"/>
      <c r="C82" s="44" t="s">
        <v>171</v>
      </c>
      <c r="D82" s="6"/>
      <c r="E82" s="6"/>
      <c r="F82" s="6"/>
      <c r="G82" s="6"/>
      <c r="H82" s="6"/>
      <c r="I82" s="6"/>
      <c r="J82" s="6"/>
      <c r="K82" s="6"/>
    </row>
    <row r="83" spans="1:11" s="3" customFormat="1" x14ac:dyDescent="0.55000000000000004">
      <c r="A83" s="36"/>
      <c r="B83" s="36"/>
      <c r="C83" s="36"/>
    </row>
    <row r="84" spans="1:11" s="3" customFormat="1" x14ac:dyDescent="0.55000000000000004"/>
    <row r="85" spans="1:11" s="3" customFormat="1" x14ac:dyDescent="0.55000000000000004"/>
    <row r="86" spans="1:11" s="3" customFormat="1" x14ac:dyDescent="0.55000000000000004"/>
  </sheetData>
  <sheetProtection password="CC35" sheet="1" objects="1" scenarios="1"/>
  <mergeCells count="104">
    <mergeCell ref="I45:K45"/>
    <mergeCell ref="I46:K46"/>
    <mergeCell ref="D48:H48"/>
    <mergeCell ref="D49:H49"/>
    <mergeCell ref="I43:K43"/>
    <mergeCell ref="I44:K44"/>
    <mergeCell ref="C59:K59"/>
    <mergeCell ref="C60:K60"/>
    <mergeCell ref="C61:K61"/>
    <mergeCell ref="I48:K48"/>
    <mergeCell ref="I49:K49"/>
    <mergeCell ref="D50:H50"/>
    <mergeCell ref="I50:K50"/>
    <mergeCell ref="C62:K62"/>
    <mergeCell ref="D54:H54"/>
    <mergeCell ref="I54:K54"/>
    <mergeCell ref="D55:H55"/>
    <mergeCell ref="I55:K55"/>
    <mergeCell ref="C56:H56"/>
    <mergeCell ref="I56:K56"/>
    <mergeCell ref="D51:H51"/>
    <mergeCell ref="I51:K51"/>
    <mergeCell ref="D52:H52"/>
    <mergeCell ref="I52:K52"/>
    <mergeCell ref="D53:H53"/>
    <mergeCell ref="I53:K53"/>
    <mergeCell ref="C63:K63"/>
    <mergeCell ref="I75:K75"/>
    <mergeCell ref="C72:K72"/>
    <mergeCell ref="C73:K73"/>
    <mergeCell ref="C74:K74"/>
    <mergeCell ref="B75:H75"/>
    <mergeCell ref="C67:K67"/>
    <mergeCell ref="C68:K68"/>
    <mergeCell ref="C69:K69"/>
    <mergeCell ref="C70:K70"/>
    <mergeCell ref="C71:K71"/>
    <mergeCell ref="C64:K64"/>
    <mergeCell ref="C65:K65"/>
    <mergeCell ref="C66:K66"/>
    <mergeCell ref="I40:K40"/>
    <mergeCell ref="I41:K41"/>
    <mergeCell ref="I42:K42"/>
    <mergeCell ref="D28:K28"/>
    <mergeCell ref="D29:K29"/>
    <mergeCell ref="D30:K30"/>
    <mergeCell ref="D31:K31"/>
    <mergeCell ref="D32:K32"/>
    <mergeCell ref="I47:K47"/>
    <mergeCell ref="C38:H38"/>
    <mergeCell ref="I38:K38"/>
    <mergeCell ref="D36:K36"/>
    <mergeCell ref="D37:K37"/>
    <mergeCell ref="D33:K33"/>
    <mergeCell ref="D34:K34"/>
    <mergeCell ref="D35:K35"/>
    <mergeCell ref="D40:H40"/>
    <mergeCell ref="D41:H41"/>
    <mergeCell ref="D42:H42"/>
    <mergeCell ref="D43:H43"/>
    <mergeCell ref="D44:H44"/>
    <mergeCell ref="D45:H45"/>
    <mergeCell ref="D46:H46"/>
    <mergeCell ref="D47:H47"/>
    <mergeCell ref="D23:K23"/>
    <mergeCell ref="D24:K24"/>
    <mergeCell ref="D25:K25"/>
    <mergeCell ref="D26:K26"/>
    <mergeCell ref="D27:K27"/>
    <mergeCell ref="D19:H19"/>
    <mergeCell ref="I19:K19"/>
    <mergeCell ref="C20:H20"/>
    <mergeCell ref="I20:K20"/>
    <mergeCell ref="D22:K22"/>
    <mergeCell ref="D17:H17"/>
    <mergeCell ref="I17:K17"/>
    <mergeCell ref="D18:H18"/>
    <mergeCell ref="I18:K18"/>
    <mergeCell ref="D13:H13"/>
    <mergeCell ref="I13:K13"/>
    <mergeCell ref="D14:H14"/>
    <mergeCell ref="I14:K14"/>
    <mergeCell ref="D15:H15"/>
    <mergeCell ref="I15:K15"/>
    <mergeCell ref="D12:H12"/>
    <mergeCell ref="I12:K12"/>
    <mergeCell ref="D7:H7"/>
    <mergeCell ref="I7:K7"/>
    <mergeCell ref="D8:H8"/>
    <mergeCell ref="I8:K8"/>
    <mergeCell ref="D9:H9"/>
    <mergeCell ref="I9:K9"/>
    <mergeCell ref="D16:H16"/>
    <mergeCell ref="I16:K16"/>
    <mergeCell ref="D4:H4"/>
    <mergeCell ref="I4:K4"/>
    <mergeCell ref="D5:H5"/>
    <mergeCell ref="I5:K5"/>
    <mergeCell ref="D6:H6"/>
    <mergeCell ref="I6:K6"/>
    <mergeCell ref="D10:H10"/>
    <mergeCell ref="I10:K10"/>
    <mergeCell ref="D11:H11"/>
    <mergeCell ref="I11:K11"/>
  </mergeCells>
  <pageMargins left="0.51" right="0.43" top="0.75" bottom="0.75" header="0.3" footer="0.3"/>
  <pageSetup paperSize="9" scale="67" fitToHeight="0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5</vt:i4>
      </vt:variant>
    </vt:vector>
  </HeadingPairs>
  <TitlesOfParts>
    <vt:vector size="14" baseType="lpstr">
      <vt:lpstr>คำชี้แจง</vt:lpstr>
      <vt:lpstr>ปก</vt:lpstr>
      <vt:lpstr>ข้อมูลส่วนบุคคลและสรุปภาะงาน</vt:lpstr>
      <vt:lpstr>งานสอน</vt:lpstr>
      <vt:lpstr>งานวิจัย</vt:lpstr>
      <vt:lpstr>งานวิชาการอื่นๆ</vt:lpstr>
      <vt:lpstr>งานบริการวิชาการ</vt:lpstr>
      <vt:lpstr>งานทำนุบำรุงศิลปวัฒนธรรม</vt:lpstr>
      <vt:lpstr>ภาระงานอื่นๆ</vt:lpstr>
      <vt:lpstr>ข้อมูลส่วนบุคคลและสรุปภาะงาน!Print_Area</vt:lpstr>
      <vt:lpstr>คำชี้แจง!Print_Area</vt:lpstr>
      <vt:lpstr>งานวิจัย!Print_Area</vt:lpstr>
      <vt:lpstr>งานวิชาการอื่นๆ!Print_Area</vt:lpstr>
      <vt:lpstr>งานสอน!Print_Area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Yoke</dc:creator>
  <cp:lastModifiedBy>admin</cp:lastModifiedBy>
  <cp:lastPrinted>2016-07-28T04:39:04Z</cp:lastPrinted>
  <dcterms:created xsi:type="dcterms:W3CDTF">2016-07-25T02:43:51Z</dcterms:created>
  <dcterms:modified xsi:type="dcterms:W3CDTF">2016-07-29T07:03:34Z</dcterms:modified>
</cp:coreProperties>
</file>